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Departament_Teleinformatyki\TK\_SIWZ\2022\2. Umowa ramowa system wideokonferencyjny\06 Załacznik 1A\"/>
    </mc:Choice>
  </mc:AlternateContent>
  <bookViews>
    <workbookView xWindow="0" yWindow="0" windowWidth="28800" windowHeight="12000"/>
  </bookViews>
  <sheets>
    <sheet name="Załącznik 1A" sheetId="1" r:id="rId1"/>
  </sheets>
  <calcPr calcId="162913"/>
</workbook>
</file>

<file path=xl/calcChain.xml><?xml version="1.0" encoding="utf-8"?>
<calcChain xmlns="http://schemas.openxmlformats.org/spreadsheetml/2006/main">
  <c r="F114" i="1" l="1"/>
  <c r="F113" i="1"/>
  <c r="F104" i="1"/>
  <c r="F102" i="1"/>
  <c r="F100" i="1"/>
  <c r="F109" i="1"/>
  <c r="F108" i="1"/>
  <c r="F107" i="1"/>
  <c r="F106" i="1"/>
  <c r="F101" i="1"/>
  <c r="F99" i="1"/>
  <c r="F98" i="1"/>
  <c r="F97" i="1"/>
  <c r="F96" i="1"/>
  <c r="F95" i="1"/>
  <c r="F94" i="1"/>
  <c r="F93" i="1"/>
  <c r="F89" i="1"/>
  <c r="F88" i="1"/>
  <c r="F86" i="1"/>
  <c r="F80" i="1"/>
  <c r="F79" i="1"/>
  <c r="F78" i="1"/>
  <c r="F77" i="1"/>
  <c r="F76" i="1"/>
  <c r="F75" i="1"/>
  <c r="F70" i="1"/>
  <c r="F62" i="1"/>
  <c r="F61" i="1"/>
  <c r="F60" i="1"/>
  <c r="F56" i="1"/>
  <c r="F55" i="1"/>
  <c r="F54" i="1"/>
  <c r="F53" i="1"/>
  <c r="F52" i="1"/>
  <c r="F51" i="1"/>
  <c r="F50" i="1"/>
  <c r="F49" i="1"/>
  <c r="F48" i="1"/>
  <c r="F44" i="1"/>
  <c r="F43" i="1"/>
  <c r="F42" i="1"/>
  <c r="F41" i="1"/>
  <c r="F40" i="1"/>
  <c r="F39" i="1"/>
  <c r="F38" i="1"/>
  <c r="F24" i="1"/>
  <c r="F34" i="1"/>
  <c r="F33" i="1"/>
  <c r="F32" i="1"/>
  <c r="F31" i="1"/>
  <c r="F30" i="1"/>
  <c r="F29" i="1"/>
  <c r="F27" i="1"/>
  <c r="F26" i="1"/>
  <c r="F25" i="1"/>
  <c r="F23" i="1"/>
  <c r="F19" i="1"/>
  <c r="F18" i="1"/>
  <c r="F17" i="1"/>
  <c r="F16" i="1"/>
  <c r="F15" i="1"/>
  <c r="F14" i="1"/>
  <c r="F13" i="1"/>
  <c r="F12" i="1"/>
  <c r="F11" i="1"/>
  <c r="F10" i="1"/>
  <c r="G187" i="1"/>
  <c r="G188" i="1" s="1"/>
  <c r="G179" i="1"/>
  <c r="G178" i="1"/>
  <c r="G177" i="1"/>
  <c r="G176" i="1"/>
  <c r="G175" i="1"/>
  <c r="G174" i="1"/>
  <c r="G173" i="1"/>
  <c r="G172" i="1"/>
  <c r="G171" i="1"/>
  <c r="G166" i="1"/>
  <c r="G170" i="1"/>
  <c r="G169" i="1"/>
  <c r="G167" i="1"/>
  <c r="G165" i="1"/>
  <c r="G164" i="1"/>
  <c r="G156" i="1"/>
  <c r="G157" i="1" s="1"/>
  <c r="G168" i="1" l="1"/>
  <c r="G180" i="1"/>
  <c r="G181" i="1" l="1"/>
  <c r="G98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29" i="1"/>
  <c r="G128" i="1"/>
  <c r="G124" i="1"/>
  <c r="G123" i="1"/>
  <c r="G114" i="1"/>
  <c r="G113" i="1"/>
  <c r="G112" i="1"/>
  <c r="G109" i="1"/>
  <c r="G108" i="1"/>
  <c r="G107" i="1"/>
  <c r="G106" i="1"/>
  <c r="G104" i="1"/>
  <c r="G101" i="1"/>
  <c r="G99" i="1"/>
  <c r="G97" i="1"/>
  <c r="G96" i="1"/>
  <c r="G95" i="1"/>
  <c r="G94" i="1"/>
  <c r="G93" i="1"/>
  <c r="G92" i="1"/>
  <c r="G89" i="1"/>
  <c r="G88" i="1"/>
  <c r="G87" i="1"/>
  <c r="G86" i="1"/>
  <c r="G85" i="1"/>
  <c r="G83" i="1"/>
  <c r="G81" i="1"/>
  <c r="G80" i="1"/>
  <c r="G79" i="1"/>
  <c r="G78" i="1"/>
  <c r="G77" i="1"/>
  <c r="G76" i="1"/>
  <c r="G75" i="1"/>
  <c r="G74" i="1"/>
  <c r="G72" i="1"/>
  <c r="G70" i="1"/>
  <c r="G69" i="1"/>
  <c r="G67" i="1"/>
  <c r="G65" i="1"/>
  <c r="G62" i="1"/>
  <c r="G61" i="1"/>
  <c r="G60" i="1"/>
  <c r="G59" i="1"/>
  <c r="G56" i="1"/>
  <c r="G55" i="1"/>
  <c r="G54" i="1"/>
  <c r="G53" i="1"/>
  <c r="G52" i="1"/>
  <c r="G51" i="1"/>
  <c r="G50" i="1"/>
  <c r="G49" i="1"/>
  <c r="G48" i="1"/>
  <c r="G47" i="1"/>
  <c r="G44" i="1"/>
  <c r="G43" i="1"/>
  <c r="G42" i="1"/>
  <c r="G41" i="1"/>
  <c r="G40" i="1"/>
  <c r="G39" i="1"/>
  <c r="G38" i="1"/>
  <c r="G37" i="1"/>
  <c r="G34" i="1"/>
  <c r="G33" i="1"/>
  <c r="G32" i="1"/>
  <c r="G31" i="1"/>
  <c r="G30" i="1"/>
  <c r="G29" i="1"/>
  <c r="G27" i="1"/>
  <c r="G22" i="1"/>
  <c r="G19" i="1"/>
  <c r="G18" i="1"/>
  <c r="G17" i="1"/>
  <c r="G16" i="1"/>
  <c r="G15" i="1"/>
  <c r="G14" i="1"/>
  <c r="G13" i="1"/>
  <c r="G11" i="1"/>
  <c r="G9" i="1"/>
  <c r="G125" i="1" l="1"/>
  <c r="G150" i="1"/>
  <c r="G130" i="1"/>
  <c r="G57" i="1"/>
  <c r="G45" i="1"/>
  <c r="G63" i="1"/>
  <c r="G90" i="1"/>
  <c r="G115" i="1"/>
  <c r="G23" i="1"/>
  <c r="G25" i="1"/>
  <c r="G26" i="1"/>
  <c r="G12" i="1"/>
  <c r="G10" i="1"/>
  <c r="G131" i="1" l="1"/>
  <c r="G20" i="1"/>
  <c r="F105" i="1" l="1"/>
  <c r="G105" i="1" s="1"/>
  <c r="F103" i="1"/>
  <c r="G103" i="1" s="1"/>
  <c r="G102" i="1"/>
  <c r="G100" i="1"/>
  <c r="F28" i="1"/>
  <c r="G28" i="1" s="1"/>
  <c r="G24" i="1"/>
  <c r="G110" i="1" l="1"/>
  <c r="G35" i="1"/>
  <c r="G116" i="1" l="1"/>
  <c r="G192" i="1" s="1"/>
</calcChain>
</file>

<file path=xl/sharedStrings.xml><?xml version="1.0" encoding="utf-8"?>
<sst xmlns="http://schemas.openxmlformats.org/spreadsheetml/2006/main" count="523" uniqueCount="360">
  <si>
    <t>Part Number</t>
  </si>
  <si>
    <t>1.0</t>
  </si>
  <si>
    <t>CS-KIT-MINI-K9</t>
  </si>
  <si>
    <t>Room Kit Mini with microphone array, speakers and Navigator</t>
  </si>
  <si>
    <t>---</t>
  </si>
  <si>
    <t>1.0.1</t>
  </si>
  <si>
    <t>CON-ECDN-CSKITMIN</t>
  </si>
  <si>
    <t>ESS WITH 8X5XNBD Room Kit Mini with microphone array, spe</t>
  </si>
  <si>
    <t>1.1</t>
  </si>
  <si>
    <t>PWR-CORD-EUR-B</t>
  </si>
  <si>
    <t>Power Cord for Europe 2m 10A</t>
  </si>
  <si>
    <t>1.2</t>
  </si>
  <si>
    <t>CS-KIT-MINI-SMK</t>
  </si>
  <si>
    <t>Screen Mount Kit for the Room Kit Mini</t>
  </si>
  <si>
    <t>1.3</t>
  </si>
  <si>
    <t>CAB-2HDMI-1.5M-GR-</t>
  </si>
  <si>
    <t>1.5m GREY HDMI 2.0</t>
  </si>
  <si>
    <t>1.4</t>
  </si>
  <si>
    <t>CS-KIT-MINI-WMK-</t>
  </si>
  <si>
    <t>Wall Mount for Cisco Room Kit Mini (Default with Mini)</t>
  </si>
  <si>
    <t>1.5</t>
  </si>
  <si>
    <t>CAB-ETH-5M-GR-</t>
  </si>
  <si>
    <t>CAB (16,4 feet / 5m) GREY ETHERNET</t>
  </si>
  <si>
    <t>1.6</t>
  </si>
  <si>
    <t>PSU-12VDC-70W-GR-</t>
  </si>
  <si>
    <t>Powersupply - AC/DC, 12V, 6.25A, grey</t>
  </si>
  <si>
    <t>1.7</t>
  </si>
  <si>
    <t>CAB-DV10-8M+</t>
  </si>
  <si>
    <t>Network cable (ethernet) 8 meter</t>
  </si>
  <si>
    <t>1.8</t>
  </si>
  <si>
    <t>CS-KITMIN-CAM-COV-</t>
  </si>
  <si>
    <t>Camera cover for Room Kit Mini</t>
  </si>
  <si>
    <t>1.9</t>
  </si>
  <si>
    <t>CS-T10-TS+</t>
  </si>
  <si>
    <t>Cisco Webex Room Navigator - Table stand version</t>
  </si>
  <si>
    <t>2.0</t>
  </si>
  <si>
    <t>CS-KIT-K9</t>
  </si>
  <si>
    <t>Room Kit with integrated microphone, speakers and Navigator</t>
  </si>
  <si>
    <t>2.0.1</t>
  </si>
  <si>
    <t>CON-ECDN-CSKITK9</t>
  </si>
  <si>
    <t>ESS WITH 8X5XNBD Spark Room Kit with Touch10</t>
  </si>
  <si>
    <t>2.1</t>
  </si>
  <si>
    <t>2.2</t>
  </si>
  <si>
    <t>CS-MIC-TABLE-J</t>
  </si>
  <si>
    <t>Cisco Table Microphone with Jack plug</t>
  </si>
  <si>
    <t>2.2.0.1</t>
  </si>
  <si>
    <t>CON-ECDN-CSMICTMP</t>
  </si>
  <si>
    <t>ESS WITH 8X5XNBD Cisco Table Microphone with Jack plug</t>
  </si>
  <si>
    <t>2.3</t>
  </si>
  <si>
    <t>2.4</t>
  </si>
  <si>
    <t>2.5</t>
  </si>
  <si>
    <t>2.6</t>
  </si>
  <si>
    <t>CS-KIT-WMK-</t>
  </si>
  <si>
    <t>Wall Mount for Cisco Spark Kit</t>
  </si>
  <si>
    <t>2.7</t>
  </si>
  <si>
    <t>CS-KIT-SMK-</t>
  </si>
  <si>
    <t>Screen Mount for Cisco Spark Kit</t>
  </si>
  <si>
    <t>2.8</t>
  </si>
  <si>
    <t>CAB-DV10-8M-</t>
  </si>
  <si>
    <t>8 meter flat grey Ethernet cable for Touch 10</t>
  </si>
  <si>
    <t>2.9</t>
  </si>
  <si>
    <t>CS-POE-INJ+</t>
  </si>
  <si>
    <t>Touch PoE power injector</t>
  </si>
  <si>
    <t>2.10</t>
  </si>
  <si>
    <t>3.0</t>
  </si>
  <si>
    <t>CS-DESK-K9</t>
  </si>
  <si>
    <t>Cisco Webex Desk - First Light</t>
  </si>
  <si>
    <t>3.0.1</t>
  </si>
  <si>
    <t>CON-ECDN-CSDESKKC</t>
  </si>
  <si>
    <t>ESS WITH 8X5XNBD Cisco Webex Desk</t>
  </si>
  <si>
    <t>3.1</t>
  </si>
  <si>
    <t>3.2</t>
  </si>
  <si>
    <t>CAB-USBC-1.8M-</t>
  </si>
  <si>
    <t>USB C - USB C Cable, 1.8 meters long</t>
  </si>
  <si>
    <t>3.3</t>
  </si>
  <si>
    <t>CAB-ETH-3M-GR-</t>
  </si>
  <si>
    <t>CAB 3m GREY ETHERNET</t>
  </si>
  <si>
    <t>3.4</t>
  </si>
  <si>
    <t>CS-DESK-FG-</t>
  </si>
  <si>
    <t>Fabric Speaker Grille for Webex Desk Series</t>
  </si>
  <si>
    <t>3.5</t>
  </si>
  <si>
    <t>CS-DESK-STAND-</t>
  </si>
  <si>
    <t>Desk Stand for Webex Desk Series</t>
  </si>
  <si>
    <t>3.6</t>
  </si>
  <si>
    <t>4.0</t>
  </si>
  <si>
    <t>CS-DESKPRO-K9</t>
  </si>
  <si>
    <t>Cisco Webex Desk Pro</t>
  </si>
  <si>
    <t>4.0.1</t>
  </si>
  <si>
    <t>CON-ECDN-CS9DESKP</t>
  </si>
  <si>
    <t>ESS WITH 8X5XNBD Cisco Webex Desk Pro</t>
  </si>
  <si>
    <t>4.1</t>
  </si>
  <si>
    <t>4.2</t>
  </si>
  <si>
    <t>CS-PWR-CUBE-7-</t>
  </si>
  <si>
    <t>Power transformer for the Desk Pro series</t>
  </si>
  <si>
    <t>4.3</t>
  </si>
  <si>
    <t>4.4</t>
  </si>
  <si>
    <t>4.5</t>
  </si>
  <si>
    <t>CS-DESKPRO-STYLUS-</t>
  </si>
  <si>
    <t>Cisco Webex Desk Pro Stylus</t>
  </si>
  <si>
    <t>4.6</t>
  </si>
  <si>
    <t>4.7</t>
  </si>
  <si>
    <t>CS-DESKPRO-STAND-</t>
  </si>
  <si>
    <t>Desk Stand &amp; Connector Cover for Webex Desk Pro Series</t>
  </si>
  <si>
    <t>4.8</t>
  </si>
  <si>
    <t>CS-DESKPRO-FG-</t>
  </si>
  <si>
    <t>Fabric Speaker Grille for Webex Desk Pro Series</t>
  </si>
  <si>
    <t>5.0</t>
  </si>
  <si>
    <t>CS-DESKMINI-K9</t>
  </si>
  <si>
    <t>Cisco Webex Desk Mini</t>
  </si>
  <si>
    <t>5.0.1</t>
  </si>
  <si>
    <t>CON-ECDN-CSNISKCM</t>
  </si>
  <si>
    <t>ESS WITH 8X5XNBD Cisco Webex Desk Mini</t>
  </si>
  <si>
    <t>5.1</t>
  </si>
  <si>
    <t>5.2</t>
  </si>
  <si>
    <t>6.0</t>
  </si>
  <si>
    <t>CD-DSKCAM-C-WW</t>
  </si>
  <si>
    <t>Cisco Webex Desk Camera, Carbon Black - WorldWide</t>
  </si>
  <si>
    <t>7.0</t>
  </si>
  <si>
    <t>CS-KIT-MINI-SMK=</t>
  </si>
  <si>
    <t>Screen Mount Kit for the Room Kit Mini SPARE</t>
  </si>
  <si>
    <t>8.0</t>
  </si>
  <si>
    <t>CS-MIC-TABLE-J=</t>
  </si>
  <si>
    <t>Cisco Table Microphone with Jack plug spare</t>
  </si>
  <si>
    <t>8.0.1</t>
  </si>
  <si>
    <t>9.0</t>
  </si>
  <si>
    <t>CAB-MIC-EXT-J=</t>
  </si>
  <si>
    <t>Extension cable for Table Mic (9m/29ft) with Jack plug</t>
  </si>
  <si>
    <t>10.0</t>
  </si>
  <si>
    <t>CTS-MIC-CLNG-G2=</t>
  </si>
  <si>
    <t>Cisco Ceiling Microphone Gen 2 stand alone kit</t>
  </si>
  <si>
    <t>10.0.1</t>
  </si>
  <si>
    <t>CON-ECDN-CTS-MICC</t>
  </si>
  <si>
    <t>ESS WITH 8X5XNBD Cisco Ceiling Microp</t>
  </si>
  <si>
    <t>10.1</t>
  </si>
  <si>
    <t>CTS-MIC-CLNG-DNG-</t>
  </si>
  <si>
    <t>Ceiling Mic. dongles, RJ45-Euroblock and RJ45-MiniJack</t>
  </si>
  <si>
    <t>10.2</t>
  </si>
  <si>
    <t>CTS-MIC-CLNG-ELM-</t>
  </si>
  <si>
    <t>Microphone element for Ceiling Microphone</t>
  </si>
  <si>
    <t>10.3</t>
  </si>
  <si>
    <t>CTS-MIC-CLNG-PLT-</t>
  </si>
  <si>
    <t>Ceiling Microphone parts - Top and Back plates</t>
  </si>
  <si>
    <t>10.4</t>
  </si>
  <si>
    <t>CTS-MIC-CLNG-WRK-</t>
  </si>
  <si>
    <t>Ceiling Microphone parts - Ceiling mounting wire kit</t>
  </si>
  <si>
    <t>10.5</t>
  </si>
  <si>
    <t>CTS-MIC-CLNG2</t>
  </si>
  <si>
    <t>Cisco Ceiling Microphone unit BOM</t>
  </si>
  <si>
    <t>11.0</t>
  </si>
  <si>
    <t>CTS-MIC-CLNG-DNG=</t>
  </si>
  <si>
    <t>Ceiling Mic. dongles, RJ45-Euroblock and RJ45-MiniJack Spare</t>
  </si>
  <si>
    <t>12.0</t>
  </si>
  <si>
    <t>CTS-RMT-TRC6=</t>
  </si>
  <si>
    <t>Remote Control TRC 6 spare</t>
  </si>
  <si>
    <t>13.0</t>
  </si>
  <si>
    <t>HS-WL-730-BUNA-C</t>
  </si>
  <si>
    <t>730 Wireless Dual On-ear Headset USB-A Bundle - Carbon Black</t>
  </si>
  <si>
    <t>13.1</t>
  </si>
  <si>
    <t>HS-WL-730-C</t>
  </si>
  <si>
    <t>700 Series Headset USB-C to USB-A Cable - Carbon Black</t>
  </si>
  <si>
    <t>14.0</t>
  </si>
  <si>
    <t>HS-WL-730-BUNAS-C</t>
  </si>
  <si>
    <t>730 Wireless Dual On-ear Headset+Stand USB-A Bundle-Carbon</t>
  </si>
  <si>
    <t>14.1</t>
  </si>
  <si>
    <t>HS-WL-730-DSKCH-A</t>
  </si>
  <si>
    <t>730 Wireless Headset Desk Charging Stand w/USB-A</t>
  </si>
  <si>
    <t>14.2</t>
  </si>
  <si>
    <t>15.0</t>
  </si>
  <si>
    <t>16.0</t>
  </si>
  <si>
    <t>A-CMS</t>
  </si>
  <si>
    <t>Cisco Meeting Server Subscription</t>
  </si>
  <si>
    <t>A-CMS-SMP</t>
  </si>
  <si>
    <t>CMS On-Prem Shared Meeting License</t>
  </si>
  <si>
    <t>A-CMS-RECORDING</t>
  </si>
  <si>
    <t>CMS On-Prem Recording or Streaming License</t>
  </si>
  <si>
    <t>CTI-CMS1KM52BUN-K9</t>
  </si>
  <si>
    <t>CMS 1000 M5v2 Server bundle</t>
  </si>
  <si>
    <t>R-CMS-K9</t>
  </si>
  <si>
    <t>Virtual Edition Cisco Meeting Server (CMS)</t>
  </si>
  <si>
    <t>CON-ECMU-RCMSK9</t>
  </si>
  <si>
    <t>SWSS UPGRADES Virtual Edition Cisc</t>
  </si>
  <si>
    <t>LIC-CMS-K9</t>
  </si>
  <si>
    <t>Cisco Meeting Server Release key (encryption enabled)</t>
  </si>
  <si>
    <t>CON-ECMU-LICCMSLG</t>
  </si>
  <si>
    <t>SWSS UPGRADES Cisco Meeting Server</t>
  </si>
  <si>
    <t>LIC-CMS-PAK</t>
  </si>
  <si>
    <t>Cisco Meeting Server (CMS) PAK</t>
  </si>
  <si>
    <t>CTI-CMS-1K-M5V2-K9</t>
  </si>
  <si>
    <t>CMS 1000 M5v2 Server</t>
  </si>
  <si>
    <t>CON-SNT-CTICMSM5</t>
  </si>
  <si>
    <t>SNTC-8X5XNBD CMS 1000 M5 Server</t>
  </si>
  <si>
    <t>CAB-9K10A-EU</t>
  </si>
  <si>
    <t>Power Cord, 250VAC 10A CEE 7/7 Plug, EU</t>
  </si>
  <si>
    <t>CIT3-RAID-M5</t>
  </si>
  <si>
    <t>Cisco 12G Modular RAID controller with 2GB cache</t>
  </si>
  <si>
    <t>CIT3-PSU1-770W</t>
  </si>
  <si>
    <t>770W AC Hot-Plug Power Supply for 1U C-Series Rack Server</t>
  </si>
  <si>
    <t>CIT3-CPU-I6240</t>
  </si>
  <si>
    <t>Intel 6240 2.6GHz/150W 18C/24.75MB  DCP DDR4 2933 MHz</t>
  </si>
  <si>
    <t>CIT3-MR-X16G1RT-H</t>
  </si>
  <si>
    <t>16GB DDR4-2933-MHz RDIMM/1Rx4/1.2v</t>
  </si>
  <si>
    <t>CIT3-SD960G61X-EV</t>
  </si>
  <si>
    <t>960GB 2.5 inch Enterprise Value  6G SATA SSD</t>
  </si>
  <si>
    <t>CIT3-TPM2-002</t>
  </si>
  <si>
    <t>Trusted Platform Module 2.0 for UCS servers</t>
  </si>
  <si>
    <t>BE6/7K-VIRTENH-7X</t>
  </si>
  <si>
    <t>Cisco BE Embedded Virt. Enhanced 7x, BE6K/7K/CMS1K only</t>
  </si>
  <si>
    <t>CON-ECMU-BE67KVHX</t>
  </si>
  <si>
    <t>SWSS UPGRADES Cisco BE Embedded Virt. Enhanced 7x, BE6</t>
  </si>
  <si>
    <t>CMS1K-SW-3X</t>
  </si>
  <si>
    <t>Cisco Meeting server 1000 3.x sw preload</t>
  </si>
  <si>
    <t>A-FLEX-3</t>
  </si>
  <si>
    <t>Collaboration Flex Plan 3.0</t>
  </si>
  <si>
    <t>A-FLEX-P-DEV-REG</t>
  </si>
  <si>
    <t>NU TelePresence Room</t>
  </si>
  <si>
    <t>Lp</t>
  </si>
  <si>
    <t>Opis</t>
  </si>
  <si>
    <t>Czas trwania serwisu 
(mc)</t>
  </si>
  <si>
    <t>Ilość</t>
  </si>
  <si>
    <t>Suma (1.0-1.9)</t>
  </si>
  <si>
    <t>Suma (2.0-2.10)</t>
  </si>
  <si>
    <t>Suma (3.0-3.6)</t>
  </si>
  <si>
    <t>Suma (4.0-4.8)</t>
  </si>
  <si>
    <t>Suma (5.0-5.2)</t>
  </si>
  <si>
    <t>Tabela 1 - Cisco urządzenia/ licencje</t>
  </si>
  <si>
    <t>L-TP-RM</t>
  </si>
  <si>
    <t>Remote monitoring options for TelePresence Endpoints</t>
  </si>
  <si>
    <t>CON-SW-LTPRMPMT</t>
  </si>
  <si>
    <t>SNTC-NO RMA Remote monitoring options for TelePresen</t>
  </si>
  <si>
    <t>L-KIT-RM</t>
  </si>
  <si>
    <t>Remote monitoring option for Room Kit systems</t>
  </si>
  <si>
    <t>HDMI High Speed extension , cable, 0,5m High Speed HDMI with Ethernet Resolution : 4K Ultra HD 2160p (30 Hz)</t>
  </si>
  <si>
    <t>Suma (1.1-1.2)</t>
  </si>
  <si>
    <t>Suma (2.0-2.2)</t>
  </si>
  <si>
    <t>Product Number</t>
  </si>
  <si>
    <t>Serial Number</t>
  </si>
  <si>
    <t>FOC2440NHX9</t>
  </si>
  <si>
    <t>FOC2447NYLR</t>
  </si>
  <si>
    <t>FOC2503N72U</t>
  </si>
  <si>
    <t>FOC2503N790</t>
  </si>
  <si>
    <t>FOC2503N78V</t>
  </si>
  <si>
    <t>FOC2515N0Q0</t>
  </si>
  <si>
    <t>FOC2504PFMM</t>
  </si>
  <si>
    <t>FOC2517NF5R</t>
  </si>
  <si>
    <t>FOC2517NEU1</t>
  </si>
  <si>
    <t>FOC2517NEL6</t>
  </si>
  <si>
    <t>FOC2541NA7U</t>
  </si>
  <si>
    <t>FOC2541NA96</t>
  </si>
  <si>
    <t>Tabela 3 - Cisco serwisy dla kodeków wideo</t>
  </si>
  <si>
    <t>Ilość licencji</t>
  </si>
  <si>
    <t>Na ile miesiecy zakup licencji
(mc)*</t>
  </si>
  <si>
    <t xml:space="preserve">Tabela 2 - Cisco licencje A-Flex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</si>
  <si>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</si>
  <si>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</si>
  <si>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</si>
  <si>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</si>
  <si>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</si>
  <si>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</si>
  <si>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</si>
  <si>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</si>
  <si>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</si>
  <si>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</si>
  <si>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</si>
  <si>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</si>
  <si>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* Zakup licencji został oszacowany dla okresu od 01.07.2022 do 31.01.2024 (19 miesiecy) i okresu 01.08.2023 do 31.01.2024 
(6 miesięcy) bez automatycznego odnowienia. </t>
  </si>
  <si>
    <t>Produkt</t>
  </si>
  <si>
    <t>SKU</t>
  </si>
  <si>
    <t>SKYLICENSE-CONNECT</t>
  </si>
  <si>
    <t>Synergy SKY Connect</t>
  </si>
  <si>
    <t>Licencje Synergy SKY Connect (łączenie do MS-Teams)</t>
  </si>
  <si>
    <t>15.1</t>
  </si>
  <si>
    <t>15.2</t>
  </si>
  <si>
    <t>15.1.0.1</t>
  </si>
  <si>
    <t>15.1.1</t>
  </si>
  <si>
    <t>15.1.1.0.1</t>
  </si>
  <si>
    <t>15.1.2</t>
  </si>
  <si>
    <t>15.2.0.1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</si>
  <si>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</si>
  <si>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</si>
  <si>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</si>
  <si>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</si>
  <si>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</si>
  <si>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</si>
  <si>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</si>
  <si>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</si>
  <si>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15.2.8.0.1</t>
  </si>
  <si>
    <t>15.2.9</t>
  </si>
  <si>
    <t>16.1</t>
  </si>
  <si>
    <t>16.2</t>
  </si>
  <si>
    <t>Cena Jednostkowa (PLN)</t>
  </si>
  <si>
    <t>UWAGA: Możliwość edycji tylko kolumny "Cena Jednostkowa (PLN)"</t>
  </si>
  <si>
    <t>Suma (6.0-14.2)</t>
  </si>
  <si>
    <t>Suma (15.0-15.2.9)</t>
  </si>
  <si>
    <t>Suma (16.0-16.2)</t>
  </si>
  <si>
    <t>Suma Tabela 1</t>
  </si>
  <si>
    <t>Suma Tabela 2</t>
  </si>
  <si>
    <t>Tabela 4 - Licencje Synergy Connect</t>
  </si>
  <si>
    <t>Subskrypcja (mc)</t>
  </si>
  <si>
    <t>Cena Jednostkowa (PLN) za jeden terminal (mc)</t>
  </si>
  <si>
    <t>Suma Tabela 4</t>
  </si>
  <si>
    <t>Ilość (liczba terminali objęta usługą)</t>
  </si>
  <si>
    <t>Cena razem
(w PLN)</t>
  </si>
  <si>
    <t>Telewizory</t>
  </si>
  <si>
    <t>TV55'</t>
  </si>
  <si>
    <t>TV SAMSUNG/ LG 55 cali, rozdzielczość min. UltraHD, wymagana funkcja HDMI-CEC</t>
  </si>
  <si>
    <t>TV65'</t>
  </si>
  <si>
    <t>TV SAMSUNG/ LG 65 cali, rozdzielczość min. UltraHD, wymagana funkcja HDMI-CEC</t>
  </si>
  <si>
    <t>TV75'</t>
  </si>
  <si>
    <t>TV SAMSUNG/ LG 75 cali, rozdzielczość min. UltraHD, wymagana funkcja HDMI-CEC</t>
  </si>
  <si>
    <t>Stojak Edbak TR1</t>
  </si>
  <si>
    <t>Wózek TR1 (42'-70')</t>
  </si>
  <si>
    <t>Uchwyt ścienny TWB2</t>
  </si>
  <si>
    <t>Uchwyt TWB2 (60'-75') - odstęp od ściany 77mm</t>
  </si>
  <si>
    <t>HDMI 2m</t>
  </si>
  <si>
    <t>HDMI 5m</t>
  </si>
  <si>
    <t>HDMI 7,5m</t>
  </si>
  <si>
    <t>HDMI 10m</t>
  </si>
  <si>
    <t>Tabela 5 - Pozostały sprzęt</t>
  </si>
  <si>
    <t>TV85'</t>
  </si>
  <si>
    <t>TV SAMSUNG/ LG 85 cali, rozdzielczość min. UltraHD, wymagana funkcja HDMI-CEC</t>
  </si>
  <si>
    <t>Czas trwania gwarancji (mc)</t>
  </si>
  <si>
    <t>HDMI 1,5m</t>
  </si>
  <si>
    <t>HDMI 3m</t>
  </si>
  <si>
    <t>Przedłużacz HDMI (M-Ż)</t>
  </si>
  <si>
    <t>Adapter przejściówka 4K (Ż-Ż)</t>
  </si>
  <si>
    <t>HDMI 19 Type A Female Adapter, HDMI Female - HDMI female Resolution : 4K Ultra HD 2160p (60 Hz)</t>
  </si>
  <si>
    <t>HDMI - DVI-D Adapter (M-Ż)</t>
  </si>
  <si>
    <t>HDMI - DVI-D Adapter F/M, HDMI 19 - DVI 24+1 F-M Adapter</t>
  </si>
  <si>
    <t>HDMI 4K, standard 2.0, CEC długość 1,5m</t>
  </si>
  <si>
    <t>HDMI 4K, standard 2.0, CEC długość 7,5m</t>
  </si>
  <si>
    <t>HDMI 4K, standard 2.0, CEC długość 2m</t>
  </si>
  <si>
    <t>HDMI 4K, standard 2.0, CEC długość 3m</t>
  </si>
  <si>
    <t>HDMI 4K, standard 2.0, CEC długość 5m</t>
  </si>
  <si>
    <t>HDMI 4K, standard 2.0, CEC długość 10m</t>
  </si>
  <si>
    <t>Przejściówki, adaptery, kable HDMI, uchwyty</t>
  </si>
  <si>
    <t>Suma (pozycje 2.1-2.10)</t>
  </si>
  <si>
    <t>Suma (pozycje 1.1-1.4)</t>
  </si>
  <si>
    <t>Serwisy dla kodeków CS-KIT</t>
  </si>
  <si>
    <t>Licencje CMS (Shared Meeting i Recording)</t>
  </si>
  <si>
    <t>Licencja Telepresence Room</t>
  </si>
  <si>
    <t>Room Kit Mini</t>
  </si>
  <si>
    <t>Room Kit</t>
  </si>
  <si>
    <t>Cisco Webex Desk</t>
  </si>
  <si>
    <t>Cisco Webex Desk Camera</t>
  </si>
  <si>
    <t>Uchwyt do Room Kit Mini</t>
  </si>
  <si>
    <t>Mikrofon do kodeków wideo</t>
  </si>
  <si>
    <t>Przedłużacz mikrofonowy</t>
  </si>
  <si>
    <t>Mikrofon nasufitowy</t>
  </si>
  <si>
    <t>Pilot TRC6</t>
  </si>
  <si>
    <t>Słuchawki bezprzewodowe</t>
  </si>
  <si>
    <t>Cisco Meeting Server</t>
  </si>
  <si>
    <t>Remote Monitoring</t>
  </si>
  <si>
    <t>Wsparcie (roboczogodziny)</t>
  </si>
  <si>
    <t>Dostosowanie/ modyfikacja konfiguracji systemu wideokonferencyjnego do bieżących potrzeb Zamawiającego czy pomoc w usuwaniu problemów związanych z prawidłowym funkcjonowaniem systemu.</t>
  </si>
  <si>
    <t>Roboczogodziny</t>
  </si>
  <si>
    <t xml:space="preserve">Tabela 6 - Wsparcie </t>
  </si>
  <si>
    <t>Suma Tabela 5</t>
  </si>
  <si>
    <t>Suma Tabela 6</t>
  </si>
  <si>
    <t>Suma Tabela 3</t>
  </si>
  <si>
    <t>Suma Zadanie 1 (Tabele od 1 do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</si>
</sst>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0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  <charset val="238"/>
    </font>
    <font>
      <b/>
      <sz val="11"/>
      <color indexed="8"/>
      <name val="Calibri"/>
      <family val="2"/>
      <charset val="238"/>
      <scheme val="minor"/>
    </font>
    <font>
      <sz val="9"/>
      <color indexed="8"/>
      <name val="Helvetica"/>
      <charset val="238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9"/>
      <name val="Helvetica"/>
      <charset val="238"/>
    </font>
    <font>
      <b/>
      <sz val="9"/>
      <color theme="0"/>
      <name val="Helvetica"/>
      <charset val="238"/>
    </font>
    <font>
      <sz val="9"/>
      <name val="Helvetica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22"/>
      </left>
      <right style="thin">
        <color theme="2" tint="-9.9978637043366805E-2"/>
      </right>
      <top style="thin">
        <color indexed="22"/>
      </top>
      <bottom style="thin">
        <color theme="2" tint="-9.9978637043366805E-2"/>
      </bottom>
      <diagonal/>
    </border>
    <border>
      <left style="thin">
        <color indexed="2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2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2" tint="-9.9978637043366805E-2"/>
      </left>
      <right style="thin">
        <color indexed="22"/>
      </right>
      <top style="thin">
        <color theme="2" tint="-9.9978637043366805E-2"/>
      </top>
      <bottom style="thin">
        <color indexed="22"/>
      </bottom>
      <diagonal/>
    </border>
    <border>
      <left style="thin">
        <color indexed="22"/>
      </left>
      <right/>
      <top style="thin">
        <color theme="2" tint="-9.9978637043366805E-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medium">
        <color indexed="64"/>
      </top>
      <bottom/>
      <diagonal/>
    </border>
    <border>
      <left/>
      <right style="thin">
        <color theme="0" tint="-0.14999847407452621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9" fillId="5" borderId="19" xfId="0" applyFont="1" applyFill="1" applyBorder="1" applyAlignment="1" applyProtection="1">
      <alignment horizontal="center" vertical="center" wrapText="1"/>
    </xf>
    <xf numFmtId="49" fontId="34" fillId="4" borderId="19" xfId="0" applyNumberFormat="1" applyFont="1" applyFill="1" applyBorder="1" applyAlignment="1" applyProtection="1">
      <alignment horizontal="left" vertical="top" wrapText="1"/>
    </xf>
    <xf numFmtId="0" fontId="34" fillId="4" borderId="19" xfId="0" applyFont="1" applyFill="1" applyBorder="1" applyAlignment="1" applyProtection="1">
      <alignment horizontal="left" vertical="top" wrapText="1"/>
    </xf>
    <xf numFmtId="0" fontId="34" fillId="4" borderId="19" xfId="0" applyFont="1" applyFill="1" applyBorder="1" applyAlignment="1" applyProtection="1">
      <alignment horizontal="center" vertical="center" wrapText="1"/>
    </xf>
    <xf numFmtId="4" fontId="34" fillId="4" borderId="19" xfId="0" applyNumberFormat="1" applyFont="1" applyFill="1" applyBorder="1" applyAlignment="1" applyProtection="1">
      <alignment horizontal="right" vertical="center" wrapText="1"/>
    </xf>
    <xf numFmtId="0" fontId="34" fillId="0" borderId="19" xfId="0" applyFont="1" applyBorder="1" applyAlignment="1" applyProtection="1">
      <alignment horizontal="center" vertical="center"/>
    </xf>
    <xf numFmtId="49" fontId="34" fillId="4" borderId="19" xfId="0" applyNumberFormat="1" applyFont="1" applyFill="1" applyBorder="1" applyAlignment="1" applyProtection="1">
      <alignment vertical="center" wrapText="1"/>
    </xf>
    <xf numFmtId="0" fontId="34" fillId="0" borderId="19" xfId="0" applyFont="1" applyBorder="1" applyAlignment="1" applyProtection="1">
      <alignment horizontal="left"/>
    </xf>
    <xf numFmtId="0" fontId="34" fillId="0" borderId="19" xfId="0" applyFont="1" applyBorder="1" applyAlignment="1" applyProtection="1">
      <alignment horizontal="center"/>
    </xf>
    <xf numFmtId="0" fontId="34" fillId="0" borderId="19" xfId="0" applyFont="1" applyBorder="1" applyAlignment="1" applyProtection="1">
      <alignment horizontal="left" vertical="center"/>
    </xf>
    <xf numFmtId="4" fontId="32" fillId="3" borderId="19" xfId="0" applyNumberFormat="1" applyFont="1" applyFill="1" applyBorder="1" applyAlignment="1" applyProtection="1">
      <alignment horizontal="right" vertical="center" wrapText="1"/>
    </xf>
    <xf numFmtId="4" fontId="29" fillId="3" borderId="19" xfId="0" applyNumberFormat="1" applyFont="1" applyFill="1" applyBorder="1" applyAlignment="1" applyProtection="1">
      <alignment horizontal="right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0" fontId="29" fillId="6" borderId="27" xfId="0" applyFont="1" applyFill="1" applyBorder="1" applyAlignment="1" applyProtection="1">
      <alignment horizontal="center" vertical="center" wrapText="1"/>
    </xf>
    <xf numFmtId="0" fontId="29" fillId="6" borderId="30" xfId="0" applyFont="1" applyFill="1" applyBorder="1" applyAlignment="1" applyProtection="1">
      <alignment horizontal="center" vertical="center" wrapText="1"/>
    </xf>
    <xf numFmtId="0" fontId="29" fillId="6" borderId="28" xfId="0" applyFont="1" applyFill="1" applyBorder="1" applyAlignment="1" applyProtection="1">
      <alignment horizontal="center" vertical="center" wrapText="1"/>
    </xf>
    <xf numFmtId="0" fontId="29" fillId="6" borderId="21" xfId="0" applyFont="1" applyFill="1" applyBorder="1" applyAlignment="1" applyProtection="1">
      <alignment horizontal="center" vertical="center" wrapText="1"/>
    </xf>
    <xf numFmtId="0" fontId="29" fillId="6" borderId="29" xfId="0" applyFont="1" applyFill="1" applyBorder="1" applyAlignment="1" applyProtection="1">
      <alignment horizontal="center" vertical="center" wrapText="1"/>
    </xf>
    <xf numFmtId="0" fontId="29" fillId="5" borderId="25" xfId="0" applyFont="1" applyFill="1" applyBorder="1" applyAlignment="1" applyProtection="1">
      <alignment horizontal="center" vertical="center" wrapText="1"/>
    </xf>
    <xf numFmtId="0" fontId="29" fillId="5" borderId="26" xfId="0" applyFont="1" applyFill="1" applyBorder="1" applyAlignment="1" applyProtection="1">
      <alignment horizontal="center" vertical="center" wrapText="1"/>
    </xf>
    <xf numFmtId="0" fontId="34" fillId="4" borderId="25" xfId="0" applyFont="1" applyFill="1" applyBorder="1" applyAlignment="1" applyProtection="1">
      <alignment horizontal="center" vertical="top" wrapText="1"/>
    </xf>
    <xf numFmtId="0" fontId="34" fillId="4" borderId="26" xfId="0" applyFont="1" applyFill="1" applyBorder="1" applyAlignment="1" applyProtection="1">
      <alignment horizontal="center" vertical="top" wrapText="1"/>
    </xf>
    <xf numFmtId="49" fontId="32" fillId="3" borderId="19" xfId="0" applyNumberFormat="1" applyFont="1" applyFill="1" applyBorder="1" applyAlignment="1" applyProtection="1">
      <alignment horizontal="center" vertical="center" wrapText="1"/>
    </xf>
    <xf numFmtId="0" fontId="32" fillId="6" borderId="19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 wrapText="1"/>
      <protection locked="0"/>
    </xf>
    <xf numFmtId="4" fontId="15" fillId="0" borderId="1" xfId="0" applyNumberFormat="1" applyFont="1" applyBorder="1" applyAlignment="1" applyProtection="1">
      <alignment horizontal="right" vertical="center" wrapText="1"/>
      <protection locked="0"/>
    </xf>
    <xf numFmtId="4" fontId="16" fillId="0" borderId="1" xfId="0" applyNumberFormat="1" applyFont="1" applyBorder="1" applyAlignment="1" applyProtection="1">
      <alignment horizontal="right" vertical="center" wrapText="1"/>
      <protection locked="0"/>
    </xf>
    <xf numFmtId="4" fontId="17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9" fillId="0" borderId="1" xfId="0" applyNumberFormat="1" applyFont="1" applyBorder="1" applyAlignment="1" applyProtection="1">
      <alignment horizontal="right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21" fillId="0" borderId="1" xfId="0" applyNumberFormat="1" applyFont="1" applyBorder="1" applyAlignment="1" applyProtection="1">
      <alignment horizontal="right" vertical="center" wrapText="1"/>
      <protection locked="0"/>
    </xf>
    <xf numFmtId="4" fontId="22" fillId="0" borderId="1" xfId="0" applyNumberFormat="1" applyFont="1" applyBorder="1" applyAlignment="1" applyProtection="1">
      <alignment horizontal="right" vertical="center" wrapText="1"/>
      <protection locked="0"/>
    </xf>
    <xf numFmtId="4" fontId="23" fillId="0" borderId="1" xfId="0" applyNumberFormat="1" applyFont="1" applyBorder="1" applyAlignment="1" applyProtection="1">
      <alignment horizontal="right" vertical="center" wrapText="1"/>
      <protection locked="0"/>
    </xf>
    <xf numFmtId="4" fontId="24" fillId="0" borderId="1" xfId="0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0" fillId="0" borderId="0" xfId="0" applyFont="1" applyProtection="1">
      <protection locked="0"/>
    </xf>
    <xf numFmtId="0" fontId="26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31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center" vertical="center" wrapText="1"/>
    </xf>
    <xf numFmtId="1" fontId="6" fillId="0" borderId="20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" fontId="6" fillId="0" borderId="5" xfId="0" applyNumberFormat="1" applyFont="1" applyBorder="1" applyAlignment="1" applyProtection="1">
      <alignment horizontal="center" vertical="center" wrapText="1"/>
    </xf>
    <xf numFmtId="0" fontId="25" fillId="3" borderId="6" xfId="0" applyFont="1" applyFill="1" applyBorder="1" applyAlignment="1" applyProtection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 wrapText="1"/>
    </xf>
    <xf numFmtId="4" fontId="25" fillId="3" borderId="7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vertical="center" wrapText="1"/>
    </xf>
    <xf numFmtId="49" fontId="27" fillId="0" borderId="1" xfId="0" applyNumberFormat="1" applyFont="1" applyBorder="1" applyAlignment="1" applyProtection="1">
      <alignment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27" fillId="0" borderId="1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3" fillId="7" borderId="21" xfId="0" applyFont="1" applyFill="1" applyBorder="1" applyAlignment="1" applyProtection="1">
      <alignment horizontal="center" vertical="center" wrapText="1"/>
    </xf>
    <xf numFmtId="4" fontId="33" fillId="7" borderId="0" xfId="0" applyNumberFormat="1" applyFont="1" applyFill="1" applyBorder="1" applyAlignment="1" applyProtection="1">
      <alignment horizontal="right" vertical="center" wrapText="1"/>
    </xf>
    <xf numFmtId="0" fontId="25" fillId="4" borderId="0" xfId="0" applyFont="1" applyFill="1" applyBorder="1" applyAlignment="1" applyProtection="1">
      <alignment horizontal="center" vertical="center" wrapText="1"/>
    </xf>
    <xf numFmtId="0" fontId="26" fillId="0" borderId="8" xfId="0" applyFont="1" applyBorder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164" fontId="3" fillId="0" borderId="15" xfId="0" applyNumberFormat="1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5" fillId="3" borderId="23" xfId="0" applyFont="1" applyFill="1" applyBorder="1" applyAlignment="1" applyProtection="1">
      <alignment horizontal="center" vertical="center" wrapText="1"/>
    </xf>
    <xf numFmtId="0" fontId="25" fillId="3" borderId="24" xfId="0" applyFont="1" applyFill="1" applyBorder="1" applyAlignment="1" applyProtection="1">
      <alignment horizontal="center" vertical="center" wrapText="1"/>
    </xf>
    <xf numFmtId="4" fontId="25" fillId="3" borderId="22" xfId="0" applyNumberFormat="1" applyFont="1" applyFill="1" applyBorder="1" applyAlignment="1" applyProtection="1">
      <alignment vertical="center" wrapText="1"/>
    </xf>
    <xf numFmtId="164" fontId="3" fillId="0" borderId="5" xfId="0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4" fontId="4" fillId="0" borderId="11" xfId="0" applyNumberFormat="1" applyFont="1" applyBorder="1" applyAlignment="1" applyProtection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top" wrapText="1"/>
    </xf>
    <xf numFmtId="14" fontId="4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top" wrapText="1"/>
    </xf>
    <xf numFmtId="14" fontId="4" fillId="0" borderId="13" xfId="0" applyNumberFormat="1" applyFont="1" applyBorder="1" applyAlignment="1" applyProtection="1">
      <alignment horizontal="center" vertical="center" wrapText="1"/>
    </xf>
    <xf numFmtId="14" fontId="4" fillId="0" borderId="14" xfId="0" applyNumberFormat="1" applyFont="1" applyBorder="1" applyAlignment="1" applyProtection="1">
      <alignment horizontal="center" vertical="center" wrapText="1"/>
    </xf>
    <xf numFmtId="1" fontId="27" fillId="4" borderId="13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1" fontId="6" fillId="0" borderId="13" xfId="0" applyNumberFormat="1" applyFont="1" applyBorder="1" applyAlignment="1" applyProtection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 wrapText="1"/>
    </xf>
    <xf numFmtId="4" fontId="34" fillId="4" borderId="19" xfId="0" applyNumberFormat="1" applyFont="1" applyFill="1" applyBorder="1" applyAlignment="1" applyProtection="1">
      <alignment horizontal="left" vertical="center" wrapText="1"/>
    </xf>
    <xf numFmtId="0" fontId="28" fillId="8" borderId="0" xfId="0" applyFont="1" applyFill="1" applyAlignment="1" applyProtection="1">
      <alignment horizontal="center"/>
    </xf>
    <xf numFmtId="4" fontId="28" fillId="8" borderId="0" xfId="0" applyNumberFormat="1" applyFont="1" applyFill="1" applyAlignment="1" applyProtection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showGridLines="0" tabSelected="1" zoomScale="115" zoomScaleNormal="115" workbookViewId="0">
      <selection activeCell="I20" sqref="I20"/>
    </sheetView>
  </sheetViews>
  <sheetFormatPr defaultColWidth="14.85546875" defaultRowHeight="12.75" customHeight="1" x14ac:dyDescent="0.25"/>
  <cols>
    <col min="1" max="1" width="5.7109375" style="25" customWidth="1"/>
    <col min="2" max="2" width="23.42578125" style="25" customWidth="1"/>
    <col min="3" max="3" width="44" style="25" customWidth="1"/>
    <col min="4" max="4" width="16.42578125" style="25" customWidth="1"/>
    <col min="5" max="5" width="18.42578125" style="25" customWidth="1"/>
    <col min="6" max="6" width="9.7109375" style="25" customWidth="1"/>
    <col min="7" max="7" width="13.7109375" style="25" customWidth="1"/>
    <col min="8" max="16384" width="14.85546875" style="25"/>
  </cols>
  <sheetData>
    <row r="1" spans="1:7" ht="12.75" customHeight="1" x14ac:dyDescent="0.25">
      <c r="A1" s="48"/>
      <c r="B1" s="49"/>
      <c r="C1" s="49"/>
      <c r="D1" s="49"/>
      <c r="E1" s="49"/>
      <c r="F1" s="49"/>
      <c r="G1" s="49"/>
    </row>
    <row r="2" spans="1:7" ht="20.45" customHeight="1" x14ac:dyDescent="0.25">
      <c r="A2" s="50"/>
      <c r="B2" s="51"/>
      <c r="C2" s="51"/>
      <c r="D2" s="51"/>
      <c r="E2" s="51"/>
      <c r="F2" s="51"/>
      <c r="G2" s="51"/>
    </row>
    <row r="3" spans="1:7" ht="18.75" x14ac:dyDescent="0.3">
      <c r="A3" s="49"/>
      <c r="B3" s="52" t="s">
        <v>290</v>
      </c>
      <c r="C3" s="49"/>
      <c r="D3" s="49"/>
      <c r="E3" s="49"/>
      <c r="F3" s="49"/>
      <c r="G3" s="49"/>
    </row>
    <row r="4" spans="1:7" ht="12.75" customHeight="1" x14ac:dyDescent="0.25">
      <c r="A4" s="49"/>
      <c r="B4" s="49"/>
      <c r="C4" s="49"/>
      <c r="D4" s="49"/>
      <c r="E4" s="49"/>
      <c r="F4" s="49"/>
      <c r="G4" s="49"/>
    </row>
    <row r="5" spans="1:7" ht="12.75" customHeight="1" x14ac:dyDescent="0.25">
      <c r="A5" s="49"/>
      <c r="B5" s="49"/>
      <c r="C5" s="49"/>
      <c r="D5" s="49"/>
      <c r="E5" s="49"/>
      <c r="F5" s="49"/>
      <c r="G5" s="49"/>
    </row>
    <row r="6" spans="1:7" ht="15" x14ac:dyDescent="0.25">
      <c r="A6" s="48" t="s">
        <v>224</v>
      </c>
      <c r="B6" s="49"/>
      <c r="C6" s="49"/>
      <c r="D6" s="49"/>
      <c r="E6" s="49"/>
      <c r="F6" s="49"/>
      <c r="G6" s="49"/>
    </row>
    <row r="7" spans="1:7" ht="53.25" customHeight="1" x14ac:dyDescent="0.25">
      <c r="A7" s="53" t="s">
        <v>215</v>
      </c>
      <c r="B7" s="54" t="s">
        <v>0</v>
      </c>
      <c r="C7" s="53" t="s">
        <v>216</v>
      </c>
      <c r="D7" s="53" t="s">
        <v>217</v>
      </c>
      <c r="E7" s="53" t="s">
        <v>289</v>
      </c>
      <c r="F7" s="55" t="s">
        <v>218</v>
      </c>
      <c r="G7" s="55" t="s">
        <v>301</v>
      </c>
    </row>
    <row r="8" spans="1:7" ht="15.75" customHeight="1" x14ac:dyDescent="0.25">
      <c r="A8" s="13" t="s">
        <v>340</v>
      </c>
      <c r="B8" s="13"/>
      <c r="C8" s="13"/>
      <c r="D8" s="13"/>
      <c r="E8" s="13"/>
      <c r="F8" s="14"/>
      <c r="G8" s="13"/>
    </row>
    <row r="9" spans="1:7" ht="24" x14ac:dyDescent="0.25">
      <c r="A9" s="56" t="s">
        <v>1</v>
      </c>
      <c r="B9" s="57" t="s">
        <v>2</v>
      </c>
      <c r="C9" s="58" t="s">
        <v>3</v>
      </c>
      <c r="D9" s="59" t="s">
        <v>4</v>
      </c>
      <c r="E9" s="26">
        <v>0</v>
      </c>
      <c r="F9" s="64">
        <v>6</v>
      </c>
      <c r="G9" s="65">
        <f>E9*F9</f>
        <v>0</v>
      </c>
    </row>
    <row r="10" spans="1:7" ht="24" x14ac:dyDescent="0.25">
      <c r="A10" s="60" t="s">
        <v>5</v>
      </c>
      <c r="B10" s="60" t="s">
        <v>6</v>
      </c>
      <c r="C10" s="58" t="s">
        <v>7</v>
      </c>
      <c r="D10" s="59">
        <v>12</v>
      </c>
      <c r="E10" s="26">
        <v>0</v>
      </c>
      <c r="F10" s="66">
        <f>$F$9</f>
        <v>6</v>
      </c>
      <c r="G10" s="65">
        <f t="shared" ref="G10:G83" si="0">E10*F10</f>
        <v>0</v>
      </c>
    </row>
    <row r="11" spans="1:7" ht="15" x14ac:dyDescent="0.25">
      <c r="A11" s="60" t="s">
        <v>8</v>
      </c>
      <c r="B11" s="60" t="s">
        <v>9</v>
      </c>
      <c r="C11" s="58" t="s">
        <v>10</v>
      </c>
      <c r="D11" s="59" t="s">
        <v>4</v>
      </c>
      <c r="E11" s="26">
        <v>0</v>
      </c>
      <c r="F11" s="66">
        <f t="shared" ref="F11:F19" si="1">$F$9</f>
        <v>6</v>
      </c>
      <c r="G11" s="65">
        <f t="shared" si="0"/>
        <v>0</v>
      </c>
    </row>
    <row r="12" spans="1:7" ht="15" x14ac:dyDescent="0.25">
      <c r="A12" s="60" t="s">
        <v>11</v>
      </c>
      <c r="B12" s="60" t="s">
        <v>12</v>
      </c>
      <c r="C12" s="58" t="s">
        <v>13</v>
      </c>
      <c r="D12" s="59" t="s">
        <v>4</v>
      </c>
      <c r="E12" s="26">
        <v>0</v>
      </c>
      <c r="F12" s="66">
        <f t="shared" si="1"/>
        <v>6</v>
      </c>
      <c r="G12" s="65">
        <f t="shared" si="0"/>
        <v>0</v>
      </c>
    </row>
    <row r="13" spans="1:7" ht="15" x14ac:dyDescent="0.25">
      <c r="A13" s="60" t="s">
        <v>14</v>
      </c>
      <c r="B13" s="60" t="s">
        <v>15</v>
      </c>
      <c r="C13" s="58" t="s">
        <v>16</v>
      </c>
      <c r="D13" s="59" t="s">
        <v>4</v>
      </c>
      <c r="E13" s="26">
        <v>0</v>
      </c>
      <c r="F13" s="66">
        <f t="shared" si="1"/>
        <v>6</v>
      </c>
      <c r="G13" s="65">
        <f t="shared" si="0"/>
        <v>0</v>
      </c>
    </row>
    <row r="14" spans="1:7" ht="15" x14ac:dyDescent="0.25">
      <c r="A14" s="60" t="s">
        <v>17</v>
      </c>
      <c r="B14" s="60" t="s">
        <v>18</v>
      </c>
      <c r="C14" s="58" t="s">
        <v>19</v>
      </c>
      <c r="D14" s="59" t="s">
        <v>4</v>
      </c>
      <c r="E14" s="26">
        <v>0</v>
      </c>
      <c r="F14" s="66">
        <f t="shared" si="1"/>
        <v>6</v>
      </c>
      <c r="G14" s="65">
        <f t="shared" si="0"/>
        <v>0</v>
      </c>
    </row>
    <row r="15" spans="1:7" ht="15" x14ac:dyDescent="0.25">
      <c r="A15" s="60" t="s">
        <v>20</v>
      </c>
      <c r="B15" s="60" t="s">
        <v>21</v>
      </c>
      <c r="C15" s="58" t="s">
        <v>22</v>
      </c>
      <c r="D15" s="59" t="s">
        <v>4</v>
      </c>
      <c r="E15" s="26">
        <v>0</v>
      </c>
      <c r="F15" s="66">
        <f t="shared" si="1"/>
        <v>6</v>
      </c>
      <c r="G15" s="65">
        <f t="shared" si="0"/>
        <v>0</v>
      </c>
    </row>
    <row r="16" spans="1:7" ht="15" x14ac:dyDescent="0.25">
      <c r="A16" s="60" t="s">
        <v>23</v>
      </c>
      <c r="B16" s="60" t="s">
        <v>24</v>
      </c>
      <c r="C16" s="58" t="s">
        <v>25</v>
      </c>
      <c r="D16" s="59" t="s">
        <v>4</v>
      </c>
      <c r="E16" s="26">
        <v>0</v>
      </c>
      <c r="F16" s="66">
        <f t="shared" si="1"/>
        <v>6</v>
      </c>
      <c r="G16" s="65">
        <f t="shared" si="0"/>
        <v>0</v>
      </c>
    </row>
    <row r="17" spans="1:10" ht="15" x14ac:dyDescent="0.25">
      <c r="A17" s="60" t="s">
        <v>26</v>
      </c>
      <c r="B17" s="60" t="s">
        <v>27</v>
      </c>
      <c r="C17" s="58" t="s">
        <v>28</v>
      </c>
      <c r="D17" s="59" t="s">
        <v>4</v>
      </c>
      <c r="E17" s="26">
        <v>0</v>
      </c>
      <c r="F17" s="66">
        <f t="shared" si="1"/>
        <v>6</v>
      </c>
      <c r="G17" s="65">
        <f t="shared" si="0"/>
        <v>0</v>
      </c>
    </row>
    <row r="18" spans="1:10" ht="15" x14ac:dyDescent="0.25">
      <c r="A18" s="60" t="s">
        <v>29</v>
      </c>
      <c r="B18" s="60" t="s">
        <v>30</v>
      </c>
      <c r="C18" s="58" t="s">
        <v>31</v>
      </c>
      <c r="D18" s="59" t="s">
        <v>4</v>
      </c>
      <c r="E18" s="26">
        <v>0</v>
      </c>
      <c r="F18" s="66">
        <f t="shared" si="1"/>
        <v>6</v>
      </c>
      <c r="G18" s="65">
        <f t="shared" si="0"/>
        <v>0</v>
      </c>
      <c r="J18" s="25">
        <v>1</v>
      </c>
    </row>
    <row r="19" spans="1:10" ht="15" x14ac:dyDescent="0.25">
      <c r="A19" s="61" t="s">
        <v>32</v>
      </c>
      <c r="B19" s="61" t="s">
        <v>33</v>
      </c>
      <c r="C19" s="62" t="s">
        <v>34</v>
      </c>
      <c r="D19" s="63" t="s">
        <v>4</v>
      </c>
      <c r="E19" s="26">
        <v>0</v>
      </c>
      <c r="F19" s="66">
        <f t="shared" si="1"/>
        <v>6</v>
      </c>
      <c r="G19" s="65">
        <f t="shared" si="0"/>
        <v>0</v>
      </c>
    </row>
    <row r="20" spans="1:10" ht="15.75" customHeight="1" thickBot="1" x14ac:dyDescent="0.3">
      <c r="A20" s="67" t="s">
        <v>219</v>
      </c>
      <c r="B20" s="68"/>
      <c r="C20" s="68"/>
      <c r="D20" s="68"/>
      <c r="E20" s="68"/>
      <c r="F20" s="68"/>
      <c r="G20" s="69">
        <f>SUM(G9:G19)</f>
        <v>0</v>
      </c>
    </row>
    <row r="21" spans="1:10" ht="15.75" customHeight="1" x14ac:dyDescent="0.25">
      <c r="A21" s="13" t="s">
        <v>341</v>
      </c>
      <c r="B21" s="13"/>
      <c r="C21" s="13"/>
      <c r="D21" s="13"/>
      <c r="E21" s="13"/>
      <c r="F21" s="14"/>
      <c r="G21" s="13"/>
    </row>
    <row r="22" spans="1:10" ht="24" x14ac:dyDescent="0.25">
      <c r="A22" s="70" t="s">
        <v>35</v>
      </c>
      <c r="B22" s="71" t="s">
        <v>36</v>
      </c>
      <c r="C22" s="72" t="s">
        <v>37</v>
      </c>
      <c r="D22" s="73" t="s">
        <v>4</v>
      </c>
      <c r="E22" s="27">
        <v>0</v>
      </c>
      <c r="F22" s="64">
        <v>4</v>
      </c>
      <c r="G22" s="65">
        <f t="shared" si="0"/>
        <v>0</v>
      </c>
    </row>
    <row r="23" spans="1:10" ht="15" x14ac:dyDescent="0.25">
      <c r="A23" s="74" t="s">
        <v>38</v>
      </c>
      <c r="B23" s="60" t="s">
        <v>39</v>
      </c>
      <c r="C23" s="58" t="s">
        <v>40</v>
      </c>
      <c r="D23" s="59">
        <v>12</v>
      </c>
      <c r="E23" s="27">
        <v>0</v>
      </c>
      <c r="F23" s="66">
        <f>$F$22</f>
        <v>4</v>
      </c>
      <c r="G23" s="65">
        <f t="shared" si="0"/>
        <v>0</v>
      </c>
    </row>
    <row r="24" spans="1:10" ht="15" x14ac:dyDescent="0.25">
      <c r="A24" s="74" t="s">
        <v>41</v>
      </c>
      <c r="B24" s="60" t="s">
        <v>9</v>
      </c>
      <c r="C24" s="58" t="s">
        <v>10</v>
      </c>
      <c r="D24" s="59" t="s">
        <v>4</v>
      </c>
      <c r="E24" s="27">
        <v>0</v>
      </c>
      <c r="F24" s="75">
        <f>2*$F$22</f>
        <v>8</v>
      </c>
      <c r="G24" s="65">
        <f t="shared" si="0"/>
        <v>0</v>
      </c>
    </row>
    <row r="25" spans="1:10" ht="15" x14ac:dyDescent="0.25">
      <c r="A25" s="74" t="s">
        <v>42</v>
      </c>
      <c r="B25" s="60" t="s">
        <v>43</v>
      </c>
      <c r="C25" s="58" t="s">
        <v>44</v>
      </c>
      <c r="D25" s="59" t="s">
        <v>4</v>
      </c>
      <c r="E25" s="27">
        <v>0</v>
      </c>
      <c r="F25" s="75">
        <f>$F$22</f>
        <v>4</v>
      </c>
      <c r="G25" s="65">
        <f t="shared" si="0"/>
        <v>0</v>
      </c>
    </row>
    <row r="26" spans="1:10" ht="24" x14ac:dyDescent="0.25">
      <c r="A26" s="74" t="s">
        <v>45</v>
      </c>
      <c r="B26" s="60" t="s">
        <v>46</v>
      </c>
      <c r="C26" s="58" t="s">
        <v>47</v>
      </c>
      <c r="D26" s="59">
        <v>12</v>
      </c>
      <c r="E26" s="27">
        <v>0</v>
      </c>
      <c r="F26" s="75">
        <f>$F$22</f>
        <v>4</v>
      </c>
      <c r="G26" s="65">
        <f t="shared" si="0"/>
        <v>0</v>
      </c>
    </row>
    <row r="27" spans="1:10" ht="15" x14ac:dyDescent="0.25">
      <c r="A27" s="74" t="s">
        <v>48</v>
      </c>
      <c r="B27" s="60" t="s">
        <v>15</v>
      </c>
      <c r="C27" s="58" t="s">
        <v>16</v>
      </c>
      <c r="D27" s="59" t="s">
        <v>4</v>
      </c>
      <c r="E27" s="27">
        <v>0</v>
      </c>
      <c r="F27" s="75">
        <f>$F$22</f>
        <v>4</v>
      </c>
      <c r="G27" s="65">
        <f t="shared" si="0"/>
        <v>0</v>
      </c>
    </row>
    <row r="28" spans="1:10" ht="15" x14ac:dyDescent="0.25">
      <c r="A28" s="74" t="s">
        <v>49</v>
      </c>
      <c r="B28" s="60" t="s">
        <v>21</v>
      </c>
      <c r="C28" s="58" t="s">
        <v>22</v>
      </c>
      <c r="D28" s="59" t="s">
        <v>4</v>
      </c>
      <c r="E28" s="27">
        <v>0</v>
      </c>
      <c r="F28" s="75">
        <f>2*F22</f>
        <v>8</v>
      </c>
      <c r="G28" s="65">
        <f t="shared" si="0"/>
        <v>0</v>
      </c>
    </row>
    <row r="29" spans="1:10" ht="15" x14ac:dyDescent="0.25">
      <c r="A29" s="74" t="s">
        <v>50</v>
      </c>
      <c r="B29" s="60" t="s">
        <v>24</v>
      </c>
      <c r="C29" s="58" t="s">
        <v>25</v>
      </c>
      <c r="D29" s="59" t="s">
        <v>4</v>
      </c>
      <c r="E29" s="27">
        <v>0</v>
      </c>
      <c r="F29" s="75">
        <f>$F$22</f>
        <v>4</v>
      </c>
      <c r="G29" s="65">
        <f t="shared" si="0"/>
        <v>0</v>
      </c>
    </row>
    <row r="30" spans="1:10" ht="15" x14ac:dyDescent="0.25">
      <c r="A30" s="74" t="s">
        <v>51</v>
      </c>
      <c r="B30" s="60" t="s">
        <v>52</v>
      </c>
      <c r="C30" s="58" t="s">
        <v>53</v>
      </c>
      <c r="D30" s="59" t="s">
        <v>4</v>
      </c>
      <c r="E30" s="27">
        <v>0</v>
      </c>
      <c r="F30" s="75">
        <f t="shared" ref="F30:F34" si="2">$F$22</f>
        <v>4</v>
      </c>
      <c r="G30" s="65">
        <f t="shared" si="0"/>
        <v>0</v>
      </c>
    </row>
    <row r="31" spans="1:10" ht="15" x14ac:dyDescent="0.25">
      <c r="A31" s="74" t="s">
        <v>54</v>
      </c>
      <c r="B31" s="60" t="s">
        <v>55</v>
      </c>
      <c r="C31" s="58" t="s">
        <v>56</v>
      </c>
      <c r="D31" s="59" t="s">
        <v>4</v>
      </c>
      <c r="E31" s="27">
        <v>0</v>
      </c>
      <c r="F31" s="75">
        <f t="shared" si="2"/>
        <v>4</v>
      </c>
      <c r="G31" s="65">
        <f t="shared" si="0"/>
        <v>0</v>
      </c>
    </row>
    <row r="32" spans="1:10" ht="15" x14ac:dyDescent="0.25">
      <c r="A32" s="74" t="s">
        <v>57</v>
      </c>
      <c r="B32" s="60" t="s">
        <v>58</v>
      </c>
      <c r="C32" s="58" t="s">
        <v>59</v>
      </c>
      <c r="D32" s="59" t="s">
        <v>4</v>
      </c>
      <c r="E32" s="27">
        <v>0</v>
      </c>
      <c r="F32" s="75">
        <f t="shared" si="2"/>
        <v>4</v>
      </c>
      <c r="G32" s="65">
        <f t="shared" si="0"/>
        <v>0</v>
      </c>
    </row>
    <row r="33" spans="1:7" ht="15" x14ac:dyDescent="0.25">
      <c r="A33" s="74" t="s">
        <v>60</v>
      </c>
      <c r="B33" s="60" t="s">
        <v>61</v>
      </c>
      <c r="C33" s="58" t="s">
        <v>62</v>
      </c>
      <c r="D33" s="59" t="s">
        <v>4</v>
      </c>
      <c r="E33" s="27">
        <v>0</v>
      </c>
      <c r="F33" s="75">
        <f t="shared" si="2"/>
        <v>4</v>
      </c>
      <c r="G33" s="65">
        <f t="shared" si="0"/>
        <v>0</v>
      </c>
    </row>
    <row r="34" spans="1:7" ht="15" x14ac:dyDescent="0.25">
      <c r="A34" s="74" t="s">
        <v>63</v>
      </c>
      <c r="B34" s="60" t="s">
        <v>33</v>
      </c>
      <c r="C34" s="58" t="s">
        <v>34</v>
      </c>
      <c r="D34" s="59" t="s">
        <v>4</v>
      </c>
      <c r="E34" s="27">
        <v>0</v>
      </c>
      <c r="F34" s="75">
        <f t="shared" si="2"/>
        <v>4</v>
      </c>
      <c r="G34" s="65">
        <f t="shared" si="0"/>
        <v>0</v>
      </c>
    </row>
    <row r="35" spans="1:7" ht="15.75" customHeight="1" thickBot="1" x14ac:dyDescent="0.3">
      <c r="A35" s="67" t="s">
        <v>220</v>
      </c>
      <c r="B35" s="68"/>
      <c r="C35" s="68"/>
      <c r="D35" s="68"/>
      <c r="E35" s="68"/>
      <c r="F35" s="68"/>
      <c r="G35" s="69">
        <f>SUM(G22:G34)</f>
        <v>0</v>
      </c>
    </row>
    <row r="36" spans="1:7" ht="15.75" customHeight="1" x14ac:dyDescent="0.25">
      <c r="A36" s="13" t="s">
        <v>342</v>
      </c>
      <c r="B36" s="13"/>
      <c r="C36" s="13"/>
      <c r="D36" s="13"/>
      <c r="E36" s="13"/>
      <c r="F36" s="14"/>
      <c r="G36" s="13"/>
    </row>
    <row r="37" spans="1:7" ht="15" x14ac:dyDescent="0.25">
      <c r="A37" s="76" t="s">
        <v>64</v>
      </c>
      <c r="B37" s="77" t="s">
        <v>65</v>
      </c>
      <c r="C37" s="58" t="s">
        <v>66</v>
      </c>
      <c r="D37" s="59" t="s">
        <v>4</v>
      </c>
      <c r="E37" s="26">
        <v>0</v>
      </c>
      <c r="F37" s="64">
        <v>1</v>
      </c>
      <c r="G37" s="65">
        <f t="shared" si="0"/>
        <v>0</v>
      </c>
    </row>
    <row r="38" spans="1:7" ht="15" x14ac:dyDescent="0.25">
      <c r="A38" s="74" t="s">
        <v>67</v>
      </c>
      <c r="B38" s="60" t="s">
        <v>68</v>
      </c>
      <c r="C38" s="58" t="s">
        <v>69</v>
      </c>
      <c r="D38" s="59">
        <v>12</v>
      </c>
      <c r="E38" s="26">
        <v>0</v>
      </c>
      <c r="F38" s="66">
        <f>$F$37</f>
        <v>1</v>
      </c>
      <c r="G38" s="65">
        <f t="shared" si="0"/>
        <v>0</v>
      </c>
    </row>
    <row r="39" spans="1:7" ht="15" x14ac:dyDescent="0.25">
      <c r="A39" s="74" t="s">
        <v>70</v>
      </c>
      <c r="B39" s="60" t="s">
        <v>9</v>
      </c>
      <c r="C39" s="58" t="s">
        <v>10</v>
      </c>
      <c r="D39" s="59" t="s">
        <v>4</v>
      </c>
      <c r="E39" s="28">
        <v>0</v>
      </c>
      <c r="F39" s="75">
        <f t="shared" ref="F39:F44" si="3">$F$37</f>
        <v>1</v>
      </c>
      <c r="G39" s="65">
        <f t="shared" si="0"/>
        <v>0</v>
      </c>
    </row>
    <row r="40" spans="1:7" ht="15" x14ac:dyDescent="0.25">
      <c r="A40" s="74" t="s">
        <v>71</v>
      </c>
      <c r="B40" s="60" t="s">
        <v>72</v>
      </c>
      <c r="C40" s="58" t="s">
        <v>73</v>
      </c>
      <c r="D40" s="59" t="s">
        <v>4</v>
      </c>
      <c r="E40" s="29">
        <v>0</v>
      </c>
      <c r="F40" s="75">
        <f t="shared" si="3"/>
        <v>1</v>
      </c>
      <c r="G40" s="65">
        <f t="shared" si="0"/>
        <v>0</v>
      </c>
    </row>
    <row r="41" spans="1:7" ht="15" x14ac:dyDescent="0.25">
      <c r="A41" s="74" t="s">
        <v>74</v>
      </c>
      <c r="B41" s="60" t="s">
        <v>75</v>
      </c>
      <c r="C41" s="58" t="s">
        <v>76</v>
      </c>
      <c r="D41" s="59" t="s">
        <v>4</v>
      </c>
      <c r="E41" s="30">
        <v>0</v>
      </c>
      <c r="F41" s="75">
        <f t="shared" si="3"/>
        <v>1</v>
      </c>
      <c r="G41" s="65">
        <f t="shared" si="0"/>
        <v>0</v>
      </c>
    </row>
    <row r="42" spans="1:7" ht="15" x14ac:dyDescent="0.25">
      <c r="A42" s="74" t="s">
        <v>77</v>
      </c>
      <c r="B42" s="60" t="s">
        <v>78</v>
      </c>
      <c r="C42" s="58" t="s">
        <v>79</v>
      </c>
      <c r="D42" s="59" t="s">
        <v>4</v>
      </c>
      <c r="E42" s="31">
        <v>0</v>
      </c>
      <c r="F42" s="75">
        <f t="shared" si="3"/>
        <v>1</v>
      </c>
      <c r="G42" s="65">
        <f t="shared" si="0"/>
        <v>0</v>
      </c>
    </row>
    <row r="43" spans="1:7" ht="15" x14ac:dyDescent="0.25">
      <c r="A43" s="74" t="s">
        <v>80</v>
      </c>
      <c r="B43" s="60" t="s">
        <v>81</v>
      </c>
      <c r="C43" s="58" t="s">
        <v>82</v>
      </c>
      <c r="D43" s="59" t="s">
        <v>4</v>
      </c>
      <c r="E43" s="32">
        <v>0</v>
      </c>
      <c r="F43" s="75">
        <f t="shared" si="3"/>
        <v>1</v>
      </c>
      <c r="G43" s="65">
        <f t="shared" si="0"/>
        <v>0</v>
      </c>
    </row>
    <row r="44" spans="1:7" ht="15" x14ac:dyDescent="0.25">
      <c r="A44" s="74" t="s">
        <v>83</v>
      </c>
      <c r="B44" s="60" t="s">
        <v>24</v>
      </c>
      <c r="C44" s="58" t="s">
        <v>25</v>
      </c>
      <c r="D44" s="59" t="s">
        <v>4</v>
      </c>
      <c r="E44" s="33">
        <v>0</v>
      </c>
      <c r="F44" s="75">
        <f t="shared" si="3"/>
        <v>1</v>
      </c>
      <c r="G44" s="65">
        <f t="shared" si="0"/>
        <v>0</v>
      </c>
    </row>
    <row r="45" spans="1:7" ht="15.75" customHeight="1" thickBot="1" x14ac:dyDescent="0.3">
      <c r="A45" s="67" t="s">
        <v>221</v>
      </c>
      <c r="B45" s="68"/>
      <c r="C45" s="68"/>
      <c r="D45" s="68"/>
      <c r="E45" s="68"/>
      <c r="F45" s="68"/>
      <c r="G45" s="69">
        <f>SUM(G37:G44)</f>
        <v>0</v>
      </c>
    </row>
    <row r="46" spans="1:7" ht="15.75" customHeight="1" x14ac:dyDescent="0.25">
      <c r="A46" s="16" t="s">
        <v>86</v>
      </c>
      <c r="B46" s="17"/>
      <c r="C46" s="17"/>
      <c r="D46" s="17"/>
      <c r="E46" s="17"/>
      <c r="F46" s="17"/>
      <c r="G46" s="18"/>
    </row>
    <row r="47" spans="1:7" ht="15" x14ac:dyDescent="0.25">
      <c r="A47" s="78" t="s">
        <v>84</v>
      </c>
      <c r="B47" s="77" t="s">
        <v>85</v>
      </c>
      <c r="C47" s="58" t="s">
        <v>86</v>
      </c>
      <c r="D47" s="59" t="s">
        <v>4</v>
      </c>
      <c r="E47" s="26">
        <v>0</v>
      </c>
      <c r="F47" s="64">
        <v>1</v>
      </c>
      <c r="G47" s="65">
        <f t="shared" si="0"/>
        <v>0</v>
      </c>
    </row>
    <row r="48" spans="1:7" ht="15" x14ac:dyDescent="0.25">
      <c r="A48" s="79" t="s">
        <v>87</v>
      </c>
      <c r="B48" s="60" t="s">
        <v>88</v>
      </c>
      <c r="C48" s="58" t="s">
        <v>89</v>
      </c>
      <c r="D48" s="59">
        <v>12</v>
      </c>
      <c r="E48" s="26">
        <v>0</v>
      </c>
      <c r="F48" s="66">
        <f>$F$47</f>
        <v>1</v>
      </c>
      <c r="G48" s="65">
        <f t="shared" si="0"/>
        <v>0</v>
      </c>
    </row>
    <row r="49" spans="1:7" ht="15" x14ac:dyDescent="0.25">
      <c r="A49" s="80" t="s">
        <v>90</v>
      </c>
      <c r="B49" s="60" t="s">
        <v>9</v>
      </c>
      <c r="C49" s="58" t="s">
        <v>10</v>
      </c>
      <c r="D49" s="59" t="s">
        <v>4</v>
      </c>
      <c r="E49" s="34">
        <v>0</v>
      </c>
      <c r="F49" s="75">
        <f t="shared" ref="F49:F56" si="4">$F$47</f>
        <v>1</v>
      </c>
      <c r="G49" s="65">
        <f t="shared" si="0"/>
        <v>0</v>
      </c>
    </row>
    <row r="50" spans="1:7" ht="15" x14ac:dyDescent="0.25">
      <c r="A50" s="80" t="s">
        <v>91</v>
      </c>
      <c r="B50" s="60" t="s">
        <v>92</v>
      </c>
      <c r="C50" s="58" t="s">
        <v>93</v>
      </c>
      <c r="D50" s="59" t="s">
        <v>4</v>
      </c>
      <c r="E50" s="35">
        <v>0</v>
      </c>
      <c r="F50" s="75">
        <f t="shared" si="4"/>
        <v>1</v>
      </c>
      <c r="G50" s="65">
        <f t="shared" si="0"/>
        <v>0</v>
      </c>
    </row>
    <row r="51" spans="1:7" ht="15" x14ac:dyDescent="0.25">
      <c r="A51" s="80" t="s">
        <v>94</v>
      </c>
      <c r="B51" s="60" t="s">
        <v>72</v>
      </c>
      <c r="C51" s="58" t="s">
        <v>73</v>
      </c>
      <c r="D51" s="59" t="s">
        <v>4</v>
      </c>
      <c r="E51" s="36">
        <v>0</v>
      </c>
      <c r="F51" s="75">
        <f t="shared" si="4"/>
        <v>1</v>
      </c>
      <c r="G51" s="65">
        <f t="shared" si="0"/>
        <v>0</v>
      </c>
    </row>
    <row r="52" spans="1:7" ht="15" x14ac:dyDescent="0.25">
      <c r="A52" s="80" t="s">
        <v>95</v>
      </c>
      <c r="B52" s="60" t="s">
        <v>15</v>
      </c>
      <c r="C52" s="58" t="s">
        <v>16</v>
      </c>
      <c r="D52" s="59" t="s">
        <v>4</v>
      </c>
      <c r="E52" s="37">
        <v>0</v>
      </c>
      <c r="F52" s="75">
        <f t="shared" si="4"/>
        <v>1</v>
      </c>
      <c r="G52" s="65">
        <f t="shared" si="0"/>
        <v>0</v>
      </c>
    </row>
    <row r="53" spans="1:7" ht="15" x14ac:dyDescent="0.25">
      <c r="A53" s="80" t="s">
        <v>96</v>
      </c>
      <c r="B53" s="60" t="s">
        <v>97</v>
      </c>
      <c r="C53" s="58" t="s">
        <v>98</v>
      </c>
      <c r="D53" s="59" t="s">
        <v>4</v>
      </c>
      <c r="E53" s="38">
        <v>0</v>
      </c>
      <c r="F53" s="75">
        <f t="shared" si="4"/>
        <v>1</v>
      </c>
      <c r="G53" s="65">
        <f t="shared" si="0"/>
        <v>0</v>
      </c>
    </row>
    <row r="54" spans="1:7" ht="15" x14ac:dyDescent="0.25">
      <c r="A54" s="80" t="s">
        <v>99</v>
      </c>
      <c r="B54" s="60" t="s">
        <v>75</v>
      </c>
      <c r="C54" s="58" t="s">
        <v>76</v>
      </c>
      <c r="D54" s="59" t="s">
        <v>4</v>
      </c>
      <c r="E54" s="39">
        <v>0</v>
      </c>
      <c r="F54" s="75">
        <f t="shared" si="4"/>
        <v>1</v>
      </c>
      <c r="G54" s="65">
        <f t="shared" si="0"/>
        <v>0</v>
      </c>
    </row>
    <row r="55" spans="1:7" ht="24" x14ac:dyDescent="0.25">
      <c r="A55" s="80" t="s">
        <v>100</v>
      </c>
      <c r="B55" s="60" t="s">
        <v>101</v>
      </c>
      <c r="C55" s="58" t="s">
        <v>102</v>
      </c>
      <c r="D55" s="59" t="s">
        <v>4</v>
      </c>
      <c r="E55" s="40">
        <v>0</v>
      </c>
      <c r="F55" s="75">
        <f t="shared" si="4"/>
        <v>1</v>
      </c>
      <c r="G55" s="65">
        <f t="shared" si="0"/>
        <v>0</v>
      </c>
    </row>
    <row r="56" spans="1:7" ht="15" x14ac:dyDescent="0.25">
      <c r="A56" s="80" t="s">
        <v>103</v>
      </c>
      <c r="B56" s="60" t="s">
        <v>104</v>
      </c>
      <c r="C56" s="58" t="s">
        <v>105</v>
      </c>
      <c r="D56" s="59" t="s">
        <v>4</v>
      </c>
      <c r="E56" s="41">
        <v>0</v>
      </c>
      <c r="F56" s="75">
        <f t="shared" si="4"/>
        <v>1</v>
      </c>
      <c r="G56" s="65">
        <f t="shared" si="0"/>
        <v>0</v>
      </c>
    </row>
    <row r="57" spans="1:7" ht="15.75" customHeight="1" thickBot="1" x14ac:dyDescent="0.3">
      <c r="A57" s="67" t="s">
        <v>222</v>
      </c>
      <c r="B57" s="68"/>
      <c r="C57" s="68"/>
      <c r="D57" s="68"/>
      <c r="E57" s="68"/>
      <c r="F57" s="68"/>
      <c r="G57" s="69">
        <f>SUM(G47:G56)</f>
        <v>0</v>
      </c>
    </row>
    <row r="58" spans="1:7" ht="15.75" customHeight="1" x14ac:dyDescent="0.25">
      <c r="A58" s="13" t="s">
        <v>108</v>
      </c>
      <c r="B58" s="13"/>
      <c r="C58" s="13"/>
      <c r="D58" s="13"/>
      <c r="E58" s="13"/>
      <c r="F58" s="14"/>
      <c r="G58" s="13"/>
    </row>
    <row r="59" spans="1:7" ht="15" x14ac:dyDescent="0.25">
      <c r="A59" s="76" t="s">
        <v>106</v>
      </c>
      <c r="B59" s="77" t="s">
        <v>107</v>
      </c>
      <c r="C59" s="81" t="s">
        <v>108</v>
      </c>
      <c r="D59" s="59" t="s">
        <v>4</v>
      </c>
      <c r="E59" s="26">
        <v>0</v>
      </c>
      <c r="F59" s="64">
        <v>1</v>
      </c>
      <c r="G59" s="65">
        <f t="shared" si="0"/>
        <v>0</v>
      </c>
    </row>
    <row r="60" spans="1:7" ht="15" x14ac:dyDescent="0.25">
      <c r="A60" s="74" t="s">
        <v>109</v>
      </c>
      <c r="B60" s="60" t="s">
        <v>110</v>
      </c>
      <c r="C60" s="58" t="s">
        <v>111</v>
      </c>
      <c r="D60" s="59">
        <v>12</v>
      </c>
      <c r="E60" s="26">
        <v>0</v>
      </c>
      <c r="F60" s="66">
        <f>$F$59</f>
        <v>1</v>
      </c>
      <c r="G60" s="65">
        <f t="shared" si="0"/>
        <v>0</v>
      </c>
    </row>
    <row r="61" spans="1:7" ht="15" x14ac:dyDescent="0.25">
      <c r="A61" s="74" t="s">
        <v>112</v>
      </c>
      <c r="B61" s="60" t="s">
        <v>9</v>
      </c>
      <c r="C61" s="58" t="s">
        <v>10</v>
      </c>
      <c r="D61" s="59" t="s">
        <v>4</v>
      </c>
      <c r="E61" s="42">
        <v>0</v>
      </c>
      <c r="F61" s="75">
        <f t="shared" ref="F61:F62" si="5">$F$59</f>
        <v>1</v>
      </c>
      <c r="G61" s="65">
        <f t="shared" si="0"/>
        <v>0</v>
      </c>
    </row>
    <row r="62" spans="1:7" ht="15" x14ac:dyDescent="0.25">
      <c r="A62" s="74" t="s">
        <v>113</v>
      </c>
      <c r="B62" s="60" t="s">
        <v>72</v>
      </c>
      <c r="C62" s="58" t="s">
        <v>73</v>
      </c>
      <c r="D62" s="59" t="s">
        <v>4</v>
      </c>
      <c r="E62" s="43">
        <v>0</v>
      </c>
      <c r="F62" s="75">
        <f t="shared" si="5"/>
        <v>1</v>
      </c>
      <c r="G62" s="65">
        <f t="shared" si="0"/>
        <v>0</v>
      </c>
    </row>
    <row r="63" spans="1:7" ht="15.75" customHeight="1" thickBot="1" x14ac:dyDescent="0.3">
      <c r="A63" s="67" t="s">
        <v>223</v>
      </c>
      <c r="B63" s="68"/>
      <c r="C63" s="68"/>
      <c r="D63" s="68"/>
      <c r="E63" s="68"/>
      <c r="F63" s="68"/>
      <c r="G63" s="69">
        <f>SUM(G59:G62)</f>
        <v>0</v>
      </c>
    </row>
    <row r="64" spans="1:7" ht="15.75" customHeight="1" x14ac:dyDescent="0.25">
      <c r="A64" s="13" t="s">
        <v>343</v>
      </c>
      <c r="B64" s="13"/>
      <c r="C64" s="13"/>
      <c r="D64" s="13"/>
      <c r="E64" s="13"/>
      <c r="F64" s="14"/>
      <c r="G64" s="13"/>
    </row>
    <row r="65" spans="1:8" ht="16.5" customHeight="1" x14ac:dyDescent="0.25">
      <c r="A65" s="76" t="s">
        <v>114</v>
      </c>
      <c r="B65" s="77" t="s">
        <v>115</v>
      </c>
      <c r="C65" s="81" t="s">
        <v>116</v>
      </c>
      <c r="D65" s="59" t="s">
        <v>4</v>
      </c>
      <c r="E65" s="42">
        <v>0</v>
      </c>
      <c r="F65" s="64">
        <v>1</v>
      </c>
      <c r="G65" s="65">
        <f t="shared" si="0"/>
        <v>0</v>
      </c>
    </row>
    <row r="66" spans="1:8" ht="15" x14ac:dyDescent="0.25">
      <c r="A66" s="13" t="s">
        <v>344</v>
      </c>
      <c r="B66" s="13"/>
      <c r="C66" s="13"/>
      <c r="D66" s="13"/>
      <c r="E66" s="13"/>
      <c r="F66" s="15"/>
      <c r="G66" s="13"/>
    </row>
    <row r="67" spans="1:8" ht="15" x14ac:dyDescent="0.25">
      <c r="A67" s="76" t="s">
        <v>117</v>
      </c>
      <c r="B67" s="77" t="s">
        <v>118</v>
      </c>
      <c r="C67" s="81" t="s">
        <v>119</v>
      </c>
      <c r="D67" s="59" t="s">
        <v>4</v>
      </c>
      <c r="E67" s="42">
        <v>0</v>
      </c>
      <c r="F67" s="64">
        <v>1</v>
      </c>
      <c r="G67" s="65">
        <f t="shared" si="0"/>
        <v>0</v>
      </c>
    </row>
    <row r="68" spans="1:8" ht="15" x14ac:dyDescent="0.25">
      <c r="A68" s="13" t="s">
        <v>345</v>
      </c>
      <c r="B68" s="13"/>
      <c r="C68" s="13"/>
      <c r="D68" s="13"/>
      <c r="E68" s="13"/>
      <c r="F68" s="13"/>
      <c r="G68" s="13"/>
    </row>
    <row r="69" spans="1:8" ht="15" x14ac:dyDescent="0.25">
      <c r="A69" s="76" t="s">
        <v>120</v>
      </c>
      <c r="B69" s="77" t="s">
        <v>121</v>
      </c>
      <c r="C69" s="81" t="s">
        <v>122</v>
      </c>
      <c r="D69" s="59" t="s">
        <v>4</v>
      </c>
      <c r="E69" s="42">
        <v>0</v>
      </c>
      <c r="F69" s="64">
        <v>1</v>
      </c>
      <c r="G69" s="65">
        <f t="shared" si="0"/>
        <v>0</v>
      </c>
    </row>
    <row r="70" spans="1:8" ht="24" x14ac:dyDescent="0.25">
      <c r="A70" s="74" t="s">
        <v>123</v>
      </c>
      <c r="B70" s="60" t="s">
        <v>46</v>
      </c>
      <c r="C70" s="58" t="s">
        <v>47</v>
      </c>
      <c r="D70" s="59">
        <v>12</v>
      </c>
      <c r="E70" s="42">
        <v>0</v>
      </c>
      <c r="F70" s="75">
        <f>F69</f>
        <v>1</v>
      </c>
      <c r="G70" s="65">
        <f t="shared" si="0"/>
        <v>0</v>
      </c>
      <c r="H70" s="44"/>
    </row>
    <row r="71" spans="1:8" ht="15" x14ac:dyDescent="0.25">
      <c r="A71" s="13" t="s">
        <v>346</v>
      </c>
      <c r="B71" s="13"/>
      <c r="C71" s="13"/>
      <c r="D71" s="13"/>
      <c r="E71" s="13"/>
      <c r="F71" s="13"/>
      <c r="G71" s="13"/>
      <c r="H71" s="44"/>
    </row>
    <row r="72" spans="1:8" ht="15" x14ac:dyDescent="0.25">
      <c r="A72" s="76" t="s">
        <v>124</v>
      </c>
      <c r="B72" s="77" t="s">
        <v>125</v>
      </c>
      <c r="C72" s="81" t="s">
        <v>126</v>
      </c>
      <c r="D72" s="59" t="s">
        <v>4</v>
      </c>
      <c r="E72" s="42">
        <v>0</v>
      </c>
      <c r="F72" s="64">
        <v>1</v>
      </c>
      <c r="G72" s="65">
        <f t="shared" si="0"/>
        <v>0</v>
      </c>
    </row>
    <row r="73" spans="1:8" ht="15" x14ac:dyDescent="0.25">
      <c r="A73" s="13" t="s">
        <v>347</v>
      </c>
      <c r="B73" s="13"/>
      <c r="C73" s="13"/>
      <c r="D73" s="13"/>
      <c r="E73" s="13"/>
      <c r="F73" s="13"/>
      <c r="G73" s="13"/>
    </row>
    <row r="74" spans="1:8" ht="15" x14ac:dyDescent="0.25">
      <c r="A74" s="76" t="s">
        <v>127</v>
      </c>
      <c r="B74" s="77" t="s">
        <v>128</v>
      </c>
      <c r="C74" s="81" t="s">
        <v>129</v>
      </c>
      <c r="D74" s="59" t="s">
        <v>4</v>
      </c>
      <c r="E74" s="42">
        <v>0</v>
      </c>
      <c r="F74" s="64">
        <v>1</v>
      </c>
      <c r="G74" s="65">
        <f t="shared" si="0"/>
        <v>0</v>
      </c>
    </row>
    <row r="75" spans="1:8" ht="24" x14ac:dyDescent="0.25">
      <c r="A75" s="74" t="s">
        <v>130</v>
      </c>
      <c r="B75" s="60" t="s">
        <v>131</v>
      </c>
      <c r="C75" s="58" t="s">
        <v>132</v>
      </c>
      <c r="D75" s="59">
        <v>12</v>
      </c>
      <c r="E75" s="42">
        <v>0</v>
      </c>
      <c r="F75" s="75">
        <f>$F$74</f>
        <v>1</v>
      </c>
      <c r="G75" s="65">
        <f t="shared" si="0"/>
        <v>0</v>
      </c>
    </row>
    <row r="76" spans="1:8" ht="24" x14ac:dyDescent="0.25">
      <c r="A76" s="74" t="s">
        <v>133</v>
      </c>
      <c r="B76" s="60" t="s">
        <v>134</v>
      </c>
      <c r="C76" s="58" t="s">
        <v>135</v>
      </c>
      <c r="D76" s="59" t="s">
        <v>4</v>
      </c>
      <c r="E76" s="42">
        <v>0</v>
      </c>
      <c r="F76" s="75">
        <f t="shared" ref="F76:F80" si="6">$F$74</f>
        <v>1</v>
      </c>
      <c r="G76" s="65">
        <f t="shared" si="0"/>
        <v>0</v>
      </c>
    </row>
    <row r="77" spans="1:8" ht="15" x14ac:dyDescent="0.25">
      <c r="A77" s="74" t="s">
        <v>136</v>
      </c>
      <c r="B77" s="60" t="s">
        <v>137</v>
      </c>
      <c r="C77" s="58" t="s">
        <v>138</v>
      </c>
      <c r="D77" s="59" t="s">
        <v>4</v>
      </c>
      <c r="E77" s="42">
        <v>0</v>
      </c>
      <c r="F77" s="75">
        <f t="shared" si="6"/>
        <v>1</v>
      </c>
      <c r="G77" s="65">
        <f t="shared" si="0"/>
        <v>0</v>
      </c>
    </row>
    <row r="78" spans="1:8" ht="15" x14ac:dyDescent="0.25">
      <c r="A78" s="74" t="s">
        <v>139</v>
      </c>
      <c r="B78" s="60" t="s">
        <v>140</v>
      </c>
      <c r="C78" s="58" t="s">
        <v>141</v>
      </c>
      <c r="D78" s="59" t="s">
        <v>4</v>
      </c>
      <c r="E78" s="42">
        <v>0</v>
      </c>
      <c r="F78" s="75">
        <f t="shared" si="6"/>
        <v>1</v>
      </c>
      <c r="G78" s="65">
        <f t="shared" si="0"/>
        <v>0</v>
      </c>
    </row>
    <row r="79" spans="1:8" ht="15" x14ac:dyDescent="0.25">
      <c r="A79" s="74" t="s">
        <v>142</v>
      </c>
      <c r="B79" s="60" t="s">
        <v>143</v>
      </c>
      <c r="C79" s="58" t="s">
        <v>144</v>
      </c>
      <c r="D79" s="59" t="s">
        <v>4</v>
      </c>
      <c r="E79" s="42">
        <v>0</v>
      </c>
      <c r="F79" s="75">
        <f t="shared" si="6"/>
        <v>1</v>
      </c>
      <c r="G79" s="65">
        <f t="shared" si="0"/>
        <v>0</v>
      </c>
    </row>
    <row r="80" spans="1:8" ht="15" x14ac:dyDescent="0.25">
      <c r="A80" s="74" t="s">
        <v>145</v>
      </c>
      <c r="B80" s="60" t="s">
        <v>146</v>
      </c>
      <c r="C80" s="58" t="s">
        <v>147</v>
      </c>
      <c r="D80" s="59" t="s">
        <v>4</v>
      </c>
      <c r="E80" s="42">
        <v>0</v>
      </c>
      <c r="F80" s="75">
        <f t="shared" si="6"/>
        <v>1</v>
      </c>
      <c r="G80" s="65">
        <f t="shared" si="0"/>
        <v>0</v>
      </c>
      <c r="H80" s="44"/>
    </row>
    <row r="81" spans="1:7" ht="24" x14ac:dyDescent="0.25">
      <c r="A81" s="76" t="s">
        <v>148</v>
      </c>
      <c r="B81" s="77" t="s">
        <v>149</v>
      </c>
      <c r="C81" s="81" t="s">
        <v>150</v>
      </c>
      <c r="D81" s="59" t="s">
        <v>4</v>
      </c>
      <c r="E81" s="42">
        <v>0</v>
      </c>
      <c r="F81" s="64">
        <v>1</v>
      </c>
      <c r="G81" s="65">
        <f t="shared" si="0"/>
        <v>0</v>
      </c>
    </row>
    <row r="82" spans="1:7" ht="15" x14ac:dyDescent="0.25">
      <c r="A82" s="13" t="s">
        <v>348</v>
      </c>
      <c r="B82" s="13"/>
      <c r="C82" s="13"/>
      <c r="D82" s="13"/>
      <c r="E82" s="13"/>
      <c r="F82" s="13"/>
      <c r="G82" s="13"/>
    </row>
    <row r="83" spans="1:7" ht="15" x14ac:dyDescent="0.25">
      <c r="A83" s="76" t="s">
        <v>151</v>
      </c>
      <c r="B83" s="77" t="s">
        <v>152</v>
      </c>
      <c r="C83" s="81" t="s">
        <v>153</v>
      </c>
      <c r="D83" s="59" t="s">
        <v>4</v>
      </c>
      <c r="E83" s="42">
        <v>0</v>
      </c>
      <c r="F83" s="64">
        <v>1</v>
      </c>
      <c r="G83" s="65">
        <f t="shared" si="0"/>
        <v>0</v>
      </c>
    </row>
    <row r="84" spans="1:7" ht="15" x14ac:dyDescent="0.25">
      <c r="A84" s="13" t="s">
        <v>349</v>
      </c>
      <c r="B84" s="13"/>
      <c r="C84" s="13"/>
      <c r="D84" s="13"/>
      <c r="E84" s="13"/>
      <c r="F84" s="13"/>
      <c r="G84" s="13"/>
    </row>
    <row r="85" spans="1:7" ht="24" x14ac:dyDescent="0.25">
      <c r="A85" s="76" t="s">
        <v>154</v>
      </c>
      <c r="B85" s="77" t="s">
        <v>155</v>
      </c>
      <c r="C85" s="58" t="s">
        <v>156</v>
      </c>
      <c r="D85" s="59" t="s">
        <v>4</v>
      </c>
      <c r="E85" s="42">
        <v>0</v>
      </c>
      <c r="F85" s="64">
        <v>1</v>
      </c>
      <c r="G85" s="65">
        <f t="shared" ref="G85:G89" si="7">E85*F85</f>
        <v>0</v>
      </c>
    </row>
    <row r="86" spans="1:7" ht="24" x14ac:dyDescent="0.25">
      <c r="A86" s="74" t="s">
        <v>157</v>
      </c>
      <c r="B86" s="60" t="s">
        <v>158</v>
      </c>
      <c r="C86" s="58" t="s">
        <v>159</v>
      </c>
      <c r="D86" s="59" t="s">
        <v>4</v>
      </c>
      <c r="E86" s="42">
        <v>0</v>
      </c>
      <c r="F86" s="75">
        <f>F85</f>
        <v>1</v>
      </c>
      <c r="G86" s="65">
        <f t="shared" si="7"/>
        <v>0</v>
      </c>
    </row>
    <row r="87" spans="1:7" ht="23.25" customHeight="1" x14ac:dyDescent="0.25">
      <c r="A87" s="76" t="s">
        <v>160</v>
      </c>
      <c r="B87" s="77" t="s">
        <v>161</v>
      </c>
      <c r="C87" s="58" t="s">
        <v>162</v>
      </c>
      <c r="D87" s="59" t="s">
        <v>4</v>
      </c>
      <c r="E87" s="42">
        <v>0</v>
      </c>
      <c r="F87" s="64">
        <v>1</v>
      </c>
      <c r="G87" s="65">
        <f t="shared" si="7"/>
        <v>0</v>
      </c>
    </row>
    <row r="88" spans="1:7" ht="15" x14ac:dyDescent="0.25">
      <c r="A88" s="74" t="s">
        <v>163</v>
      </c>
      <c r="B88" s="60" t="s">
        <v>164</v>
      </c>
      <c r="C88" s="58" t="s">
        <v>165</v>
      </c>
      <c r="D88" s="59" t="s">
        <v>4</v>
      </c>
      <c r="E88" s="42">
        <v>0</v>
      </c>
      <c r="F88" s="75">
        <f>F87</f>
        <v>1</v>
      </c>
      <c r="G88" s="65">
        <f t="shared" si="7"/>
        <v>0</v>
      </c>
    </row>
    <row r="89" spans="1:7" ht="24" x14ac:dyDescent="0.25">
      <c r="A89" s="74" t="s">
        <v>166</v>
      </c>
      <c r="B89" s="60" t="s">
        <v>158</v>
      </c>
      <c r="C89" s="58" t="s">
        <v>159</v>
      </c>
      <c r="D89" s="59" t="s">
        <v>4</v>
      </c>
      <c r="E89" s="42">
        <v>0</v>
      </c>
      <c r="F89" s="75">
        <f>F87</f>
        <v>1</v>
      </c>
      <c r="G89" s="65">
        <f t="shared" si="7"/>
        <v>0</v>
      </c>
    </row>
    <row r="90" spans="1:7" ht="15.75" customHeight="1" thickBot="1" x14ac:dyDescent="0.3">
      <c r="A90" s="67" t="s">
        <v>291</v>
      </c>
      <c r="B90" s="68"/>
      <c r="C90" s="68"/>
      <c r="D90" s="68"/>
      <c r="E90" s="68"/>
      <c r="F90" s="68"/>
      <c r="G90" s="69">
        <f>SUM(G65:G89)</f>
        <v>0</v>
      </c>
    </row>
    <row r="91" spans="1:7" ht="15.75" customHeight="1" x14ac:dyDescent="0.25">
      <c r="A91" s="13" t="s">
        <v>350</v>
      </c>
      <c r="B91" s="13"/>
      <c r="C91" s="13"/>
      <c r="D91" s="13"/>
      <c r="E91" s="13"/>
      <c r="F91" s="13"/>
      <c r="G91" s="13"/>
    </row>
    <row r="92" spans="1:7" ht="15" x14ac:dyDescent="0.25">
      <c r="A92" s="82" t="s">
        <v>167</v>
      </c>
      <c r="B92" s="57" t="s">
        <v>175</v>
      </c>
      <c r="C92" s="58" t="s">
        <v>176</v>
      </c>
      <c r="D92" s="59" t="s">
        <v>4</v>
      </c>
      <c r="E92" s="42">
        <v>0</v>
      </c>
      <c r="F92" s="64">
        <v>1</v>
      </c>
      <c r="G92" s="65">
        <f t="shared" ref="G92:G109" si="8">E92*F92</f>
        <v>0</v>
      </c>
    </row>
    <row r="93" spans="1:7" ht="15" x14ac:dyDescent="0.25">
      <c r="A93" s="83" t="s">
        <v>270</v>
      </c>
      <c r="B93" s="60" t="s">
        <v>177</v>
      </c>
      <c r="C93" s="58" t="s">
        <v>178</v>
      </c>
      <c r="D93" s="59" t="s">
        <v>4</v>
      </c>
      <c r="E93" s="42">
        <v>0</v>
      </c>
      <c r="F93" s="75">
        <f>$F$92</f>
        <v>1</v>
      </c>
      <c r="G93" s="65">
        <f t="shared" si="8"/>
        <v>0</v>
      </c>
    </row>
    <row r="94" spans="1:7" ht="24" x14ac:dyDescent="0.25">
      <c r="A94" s="83" t="s">
        <v>272</v>
      </c>
      <c r="B94" s="60" t="s">
        <v>179</v>
      </c>
      <c r="C94" s="58" t="s">
        <v>180</v>
      </c>
      <c r="D94" s="59">
        <v>12</v>
      </c>
      <c r="E94" s="42">
        <v>0</v>
      </c>
      <c r="F94" s="75">
        <f t="shared" ref="F94:F99" si="9">$F$92</f>
        <v>1</v>
      </c>
      <c r="G94" s="65">
        <f t="shared" si="8"/>
        <v>0</v>
      </c>
    </row>
    <row r="95" spans="1:7" ht="24" x14ac:dyDescent="0.25">
      <c r="A95" s="83" t="s">
        <v>273</v>
      </c>
      <c r="B95" s="60" t="s">
        <v>181</v>
      </c>
      <c r="C95" s="58" t="s">
        <v>182</v>
      </c>
      <c r="D95" s="59" t="s">
        <v>4</v>
      </c>
      <c r="E95" s="42">
        <v>0</v>
      </c>
      <c r="F95" s="75">
        <f t="shared" si="9"/>
        <v>1</v>
      </c>
      <c r="G95" s="65">
        <f t="shared" si="8"/>
        <v>0</v>
      </c>
    </row>
    <row r="96" spans="1:7" ht="24" x14ac:dyDescent="0.25">
      <c r="A96" s="83" t="s">
        <v>274</v>
      </c>
      <c r="B96" s="60" t="s">
        <v>183</v>
      </c>
      <c r="C96" s="58" t="s">
        <v>184</v>
      </c>
      <c r="D96" s="59">
        <v>12</v>
      </c>
      <c r="E96" s="42">
        <v>0</v>
      </c>
      <c r="F96" s="75">
        <f t="shared" si="9"/>
        <v>1</v>
      </c>
      <c r="G96" s="65">
        <f t="shared" si="8"/>
        <v>0</v>
      </c>
    </row>
    <row r="97" spans="1:7" ht="24" x14ac:dyDescent="0.25">
      <c r="A97" s="83" t="s">
        <v>275</v>
      </c>
      <c r="B97" s="60" t="s">
        <v>185</v>
      </c>
      <c r="C97" s="58" t="s">
        <v>186</v>
      </c>
      <c r="D97" s="59" t="s">
        <v>4</v>
      </c>
      <c r="E97" s="42">
        <v>0</v>
      </c>
      <c r="F97" s="75">
        <f t="shared" si="9"/>
        <v>1</v>
      </c>
      <c r="G97" s="65">
        <f t="shared" si="8"/>
        <v>0</v>
      </c>
    </row>
    <row r="98" spans="1:7" ht="15" x14ac:dyDescent="0.25">
      <c r="A98" s="83" t="s">
        <v>271</v>
      </c>
      <c r="B98" s="60" t="s">
        <v>187</v>
      </c>
      <c r="C98" s="58" t="s">
        <v>188</v>
      </c>
      <c r="D98" s="59" t="s">
        <v>4</v>
      </c>
      <c r="E98" s="42">
        <v>0</v>
      </c>
      <c r="F98" s="75">
        <f t="shared" si="9"/>
        <v>1</v>
      </c>
      <c r="G98" s="65">
        <f t="shared" si="8"/>
        <v>0</v>
      </c>
    </row>
    <row r="99" spans="1:7" ht="24" x14ac:dyDescent="0.25">
      <c r="A99" s="83" t="s">
        <v>276</v>
      </c>
      <c r="B99" s="60" t="s">
        <v>189</v>
      </c>
      <c r="C99" s="58" t="s">
        <v>190</v>
      </c>
      <c r="D99" s="59">
        <v>12</v>
      </c>
      <c r="E99" s="42">
        <v>0</v>
      </c>
      <c r="F99" s="75">
        <f t="shared" si="9"/>
        <v>1</v>
      </c>
      <c r="G99" s="65">
        <f t="shared" si="8"/>
        <v>0</v>
      </c>
    </row>
    <row r="100" spans="1:7" ht="24" x14ac:dyDescent="0.25">
      <c r="A100" s="83" t="s">
        <v>277</v>
      </c>
      <c r="B100" s="60" t="s">
        <v>191</v>
      </c>
      <c r="C100" s="58" t="s">
        <v>192</v>
      </c>
      <c r="D100" s="59" t="s">
        <v>4</v>
      </c>
      <c r="E100" s="42">
        <v>0</v>
      </c>
      <c r="F100" s="75">
        <f>2*F92</f>
        <v>2</v>
      </c>
      <c r="G100" s="65">
        <f t="shared" si="8"/>
        <v>0</v>
      </c>
    </row>
    <row r="101" spans="1:7" ht="24" x14ac:dyDescent="0.25">
      <c r="A101" s="83" t="s">
        <v>278</v>
      </c>
      <c r="B101" s="60" t="s">
        <v>193</v>
      </c>
      <c r="C101" s="58" t="s">
        <v>194</v>
      </c>
      <c r="D101" s="59" t="s">
        <v>4</v>
      </c>
      <c r="E101" s="42">
        <v>0</v>
      </c>
      <c r="F101" s="75">
        <f>$F$92</f>
        <v>1</v>
      </c>
      <c r="G101" s="65">
        <f t="shared" si="8"/>
        <v>0</v>
      </c>
    </row>
    <row r="102" spans="1:7" ht="24" x14ac:dyDescent="0.25">
      <c r="A102" s="83" t="s">
        <v>279</v>
      </c>
      <c r="B102" s="60" t="s">
        <v>195</v>
      </c>
      <c r="C102" s="58" t="s">
        <v>196</v>
      </c>
      <c r="D102" s="59" t="s">
        <v>4</v>
      </c>
      <c r="E102" s="42">
        <v>0</v>
      </c>
      <c r="F102" s="75">
        <f>2*F92</f>
        <v>2</v>
      </c>
      <c r="G102" s="65">
        <f t="shared" si="8"/>
        <v>0</v>
      </c>
    </row>
    <row r="103" spans="1:7" ht="24" x14ac:dyDescent="0.25">
      <c r="A103" s="83" t="s">
        <v>280</v>
      </c>
      <c r="B103" s="60" t="s">
        <v>197</v>
      </c>
      <c r="C103" s="58" t="s">
        <v>198</v>
      </c>
      <c r="D103" s="59" t="s">
        <v>4</v>
      </c>
      <c r="E103" s="42">
        <v>0</v>
      </c>
      <c r="F103" s="75">
        <f>2*$F$98</f>
        <v>2</v>
      </c>
      <c r="G103" s="65">
        <f t="shared" si="8"/>
        <v>0</v>
      </c>
    </row>
    <row r="104" spans="1:7" ht="24" x14ac:dyDescent="0.25">
      <c r="A104" s="83" t="s">
        <v>281</v>
      </c>
      <c r="B104" s="60" t="s">
        <v>199</v>
      </c>
      <c r="C104" s="58" t="s">
        <v>200</v>
      </c>
      <c r="D104" s="59" t="s">
        <v>4</v>
      </c>
      <c r="E104" s="42">
        <v>0</v>
      </c>
      <c r="F104" s="84">
        <f>12*F92</f>
        <v>12</v>
      </c>
      <c r="G104" s="65">
        <f t="shared" si="8"/>
        <v>0</v>
      </c>
    </row>
    <row r="105" spans="1:7" ht="24" x14ac:dyDescent="0.25">
      <c r="A105" s="83" t="s">
        <v>282</v>
      </c>
      <c r="B105" s="60" t="s">
        <v>201</v>
      </c>
      <c r="C105" s="58" t="s">
        <v>202</v>
      </c>
      <c r="D105" s="59" t="s">
        <v>4</v>
      </c>
      <c r="E105" s="42">
        <v>0</v>
      </c>
      <c r="F105" s="75">
        <f>2*$F$98</f>
        <v>2</v>
      </c>
      <c r="G105" s="65">
        <f t="shared" si="8"/>
        <v>0</v>
      </c>
    </row>
    <row r="106" spans="1:7" ht="24" x14ac:dyDescent="0.25">
      <c r="A106" s="83" t="s">
        <v>283</v>
      </c>
      <c r="B106" s="60" t="s">
        <v>203</v>
      </c>
      <c r="C106" s="58" t="s">
        <v>204</v>
      </c>
      <c r="D106" s="59" t="s">
        <v>4</v>
      </c>
      <c r="E106" s="42">
        <v>0</v>
      </c>
      <c r="F106" s="75">
        <f t="shared" ref="F106:F109" si="10">$F$92</f>
        <v>1</v>
      </c>
      <c r="G106" s="65">
        <f t="shared" si="8"/>
        <v>0</v>
      </c>
    </row>
    <row r="107" spans="1:7" ht="24" x14ac:dyDescent="0.25">
      <c r="A107" s="83" t="s">
        <v>284</v>
      </c>
      <c r="B107" s="60" t="s">
        <v>205</v>
      </c>
      <c r="C107" s="58" t="s">
        <v>206</v>
      </c>
      <c r="D107" s="59" t="s">
        <v>4</v>
      </c>
      <c r="E107" s="42">
        <v>0</v>
      </c>
      <c r="F107" s="75">
        <f t="shared" si="10"/>
        <v>1</v>
      </c>
      <c r="G107" s="65">
        <f t="shared" si="8"/>
        <v>0</v>
      </c>
    </row>
    <row r="108" spans="1:7" ht="24" x14ac:dyDescent="0.25">
      <c r="A108" s="83" t="s">
        <v>285</v>
      </c>
      <c r="B108" s="60" t="s">
        <v>207</v>
      </c>
      <c r="C108" s="58" t="s">
        <v>208</v>
      </c>
      <c r="D108" s="59">
        <v>12</v>
      </c>
      <c r="E108" s="42">
        <v>0</v>
      </c>
      <c r="F108" s="75">
        <f t="shared" si="10"/>
        <v>1</v>
      </c>
      <c r="G108" s="65">
        <f t="shared" si="8"/>
        <v>0</v>
      </c>
    </row>
    <row r="109" spans="1:7" ht="24" x14ac:dyDescent="0.25">
      <c r="A109" s="83" t="s">
        <v>286</v>
      </c>
      <c r="B109" s="60" t="s">
        <v>209</v>
      </c>
      <c r="C109" s="58" t="s">
        <v>210</v>
      </c>
      <c r="D109" s="59" t="s">
        <v>4</v>
      </c>
      <c r="E109" s="42">
        <v>0</v>
      </c>
      <c r="F109" s="75">
        <f t="shared" si="10"/>
        <v>1</v>
      </c>
      <c r="G109" s="65">
        <f t="shared" si="8"/>
        <v>0</v>
      </c>
    </row>
    <row r="110" spans="1:7" ht="15.75" customHeight="1" thickBot="1" x14ac:dyDescent="0.3">
      <c r="A110" s="67" t="s">
        <v>292</v>
      </c>
      <c r="B110" s="68"/>
      <c r="C110" s="68"/>
      <c r="D110" s="68"/>
      <c r="E110" s="68"/>
      <c r="F110" s="68"/>
      <c r="G110" s="69">
        <f>SUM(G92:G109)</f>
        <v>0</v>
      </c>
    </row>
    <row r="111" spans="1:7" ht="15.75" customHeight="1" x14ac:dyDescent="0.25">
      <c r="A111" s="13" t="s">
        <v>351</v>
      </c>
      <c r="B111" s="13"/>
      <c r="C111" s="13"/>
      <c r="D111" s="13"/>
      <c r="E111" s="13"/>
      <c r="F111" s="14"/>
      <c r="G111" s="13"/>
    </row>
    <row r="112" spans="1:7" ht="15" customHeight="1" x14ac:dyDescent="0.25">
      <c r="A112" s="85" t="s">
        <v>168</v>
      </c>
      <c r="B112" s="77" t="s">
        <v>225</v>
      </c>
      <c r="C112" s="81" t="s">
        <v>226</v>
      </c>
      <c r="D112" s="86" t="s">
        <v>4</v>
      </c>
      <c r="E112" s="45">
        <v>0</v>
      </c>
      <c r="F112" s="64">
        <v>1</v>
      </c>
      <c r="G112" s="65">
        <f t="shared" ref="G112:G114" si="11">E112*F112</f>
        <v>0</v>
      </c>
    </row>
    <row r="113" spans="1:9" ht="24" x14ac:dyDescent="0.25">
      <c r="A113" s="87" t="s">
        <v>287</v>
      </c>
      <c r="B113" s="88" t="s">
        <v>227</v>
      </c>
      <c r="C113" s="81" t="s">
        <v>228</v>
      </c>
      <c r="D113" s="86">
        <v>12</v>
      </c>
      <c r="E113" s="46">
        <v>0</v>
      </c>
      <c r="F113" s="66">
        <f>F112</f>
        <v>1</v>
      </c>
      <c r="G113" s="65">
        <f t="shared" si="11"/>
        <v>0</v>
      </c>
    </row>
    <row r="114" spans="1:9" ht="15" x14ac:dyDescent="0.25">
      <c r="A114" s="87" t="s">
        <v>288</v>
      </c>
      <c r="B114" s="88" t="s">
        <v>229</v>
      </c>
      <c r="C114" s="81" t="s">
        <v>230</v>
      </c>
      <c r="D114" s="86" t="s">
        <v>4</v>
      </c>
      <c r="E114" s="42">
        <v>0</v>
      </c>
      <c r="F114" s="75">
        <f>F112</f>
        <v>1</v>
      </c>
      <c r="G114" s="65">
        <f t="shared" si="11"/>
        <v>0</v>
      </c>
    </row>
    <row r="115" spans="1:9" ht="15.75" customHeight="1" thickBot="1" x14ac:dyDescent="0.3">
      <c r="A115" s="67" t="s">
        <v>293</v>
      </c>
      <c r="B115" s="68"/>
      <c r="C115" s="68"/>
      <c r="D115" s="68"/>
      <c r="E115" s="68"/>
      <c r="F115" s="68"/>
      <c r="G115" s="69">
        <f>SUM(G112:G114)</f>
        <v>0</v>
      </c>
    </row>
    <row r="116" spans="1:9" ht="15" x14ac:dyDescent="0.25">
      <c r="A116" s="89" t="s">
        <v>294</v>
      </c>
      <c r="B116" s="89"/>
      <c r="C116" s="89"/>
      <c r="D116" s="89"/>
      <c r="E116" s="89"/>
      <c r="F116" s="89"/>
      <c r="G116" s="90">
        <f>G20+G35+G45+G57+G63+G90+G110+G115</f>
        <v>0</v>
      </c>
    </row>
    <row r="117" spans="1:9" ht="15" x14ac:dyDescent="0.25">
      <c r="A117" s="91"/>
      <c r="B117" s="91"/>
      <c r="C117" s="91"/>
      <c r="D117" s="91"/>
      <c r="E117" s="91"/>
      <c r="F117" s="91"/>
      <c r="G117" s="91"/>
      <c r="I117" s="44"/>
    </row>
    <row r="118" spans="1:9" ht="15" x14ac:dyDescent="0.25">
      <c r="A118" s="91"/>
      <c r="B118" s="91"/>
      <c r="C118" s="91"/>
      <c r="D118" s="91"/>
      <c r="E118" s="91"/>
      <c r="F118" s="91"/>
      <c r="G118" s="91"/>
    </row>
    <row r="119" spans="1:9" ht="15" x14ac:dyDescent="0.25">
      <c r="A119" s="92" t="s">
        <v>251</v>
      </c>
      <c r="B119" s="91"/>
      <c r="C119" s="91"/>
      <c r="D119" s="91"/>
      <c r="E119" s="91"/>
      <c r="F119" s="91"/>
      <c r="G119" s="91"/>
    </row>
    <row r="120" spans="1:9" ht="36" x14ac:dyDescent="0.25">
      <c r="A120" s="93" t="s">
        <v>215</v>
      </c>
      <c r="B120" s="94" t="s">
        <v>0</v>
      </c>
      <c r="C120" s="93" t="s">
        <v>216</v>
      </c>
      <c r="D120" s="53" t="s">
        <v>250</v>
      </c>
      <c r="E120" s="53" t="s">
        <v>289</v>
      </c>
      <c r="F120" s="55" t="s">
        <v>249</v>
      </c>
      <c r="G120" s="55" t="s">
        <v>301</v>
      </c>
    </row>
    <row r="121" spans="1:9" ht="15" x14ac:dyDescent="0.25">
      <c r="A121" s="13" t="s">
        <v>338</v>
      </c>
      <c r="B121" s="13"/>
      <c r="C121" s="13"/>
      <c r="D121" s="13"/>
      <c r="E121" s="13"/>
      <c r="F121" s="13"/>
      <c r="G121" s="13"/>
    </row>
    <row r="122" spans="1:9" ht="15" x14ac:dyDescent="0.25">
      <c r="A122" s="95" t="s">
        <v>1</v>
      </c>
      <c r="B122" s="96" t="s">
        <v>169</v>
      </c>
      <c r="C122" s="97" t="s">
        <v>170</v>
      </c>
      <c r="D122" s="98"/>
      <c r="E122" s="99"/>
      <c r="F122" s="99"/>
      <c r="G122" s="99"/>
    </row>
    <row r="123" spans="1:9" ht="15" x14ac:dyDescent="0.25">
      <c r="A123" s="87" t="s">
        <v>8</v>
      </c>
      <c r="B123" s="100" t="s">
        <v>171</v>
      </c>
      <c r="C123" s="72" t="s">
        <v>172</v>
      </c>
      <c r="D123" s="73">
        <v>6</v>
      </c>
      <c r="E123" s="42">
        <v>0</v>
      </c>
      <c r="F123" s="66">
        <v>1</v>
      </c>
      <c r="G123" s="65">
        <f t="shared" ref="G123:G124" si="12">E123*F123</f>
        <v>0</v>
      </c>
    </row>
    <row r="124" spans="1:9" ht="15" x14ac:dyDescent="0.25">
      <c r="A124" s="87" t="s">
        <v>11</v>
      </c>
      <c r="B124" s="88" t="s">
        <v>173</v>
      </c>
      <c r="C124" s="58" t="s">
        <v>174</v>
      </c>
      <c r="D124" s="59">
        <v>19</v>
      </c>
      <c r="E124" s="42">
        <v>0</v>
      </c>
      <c r="F124" s="75">
        <v>1</v>
      </c>
      <c r="G124" s="65">
        <f t="shared" si="12"/>
        <v>0</v>
      </c>
    </row>
    <row r="125" spans="1:9" ht="15.75" customHeight="1" x14ac:dyDescent="0.25">
      <c r="A125" s="101" t="s">
        <v>232</v>
      </c>
      <c r="B125" s="102"/>
      <c r="C125" s="102"/>
      <c r="D125" s="102"/>
      <c r="E125" s="102"/>
      <c r="F125" s="102"/>
      <c r="G125" s="103">
        <f>SUM(G123:G124)</f>
        <v>0</v>
      </c>
    </row>
    <row r="126" spans="1:9" ht="15.75" customHeight="1" x14ac:dyDescent="0.25">
      <c r="A126" s="13" t="s">
        <v>339</v>
      </c>
      <c r="B126" s="13"/>
      <c r="C126" s="13"/>
      <c r="D126" s="13"/>
      <c r="E126" s="13"/>
      <c r="F126" s="13"/>
      <c r="G126" s="13"/>
    </row>
    <row r="127" spans="1:9" ht="15" x14ac:dyDescent="0.25">
      <c r="A127" s="104" t="s">
        <v>35</v>
      </c>
      <c r="B127" s="71" t="s">
        <v>211</v>
      </c>
      <c r="C127" s="72" t="s">
        <v>212</v>
      </c>
      <c r="D127" s="98"/>
      <c r="E127" s="99"/>
      <c r="F127" s="99"/>
      <c r="G127" s="99"/>
    </row>
    <row r="128" spans="1:9" ht="15" x14ac:dyDescent="0.25">
      <c r="A128" s="87" t="s">
        <v>41</v>
      </c>
      <c r="B128" s="88" t="s">
        <v>213</v>
      </c>
      <c r="C128" s="58" t="s">
        <v>214</v>
      </c>
      <c r="D128" s="59">
        <v>6</v>
      </c>
      <c r="E128" s="42">
        <v>0</v>
      </c>
      <c r="F128" s="75">
        <v>5</v>
      </c>
      <c r="G128" s="65">
        <f t="shared" ref="G128:G129" si="13">E128*F128</f>
        <v>0</v>
      </c>
    </row>
    <row r="129" spans="1:8" ht="15" x14ac:dyDescent="0.25">
      <c r="A129" s="87" t="s">
        <v>42</v>
      </c>
      <c r="B129" s="88" t="s">
        <v>213</v>
      </c>
      <c r="C129" s="58" t="s">
        <v>214</v>
      </c>
      <c r="D129" s="59">
        <v>19</v>
      </c>
      <c r="E129" s="42">
        <v>0</v>
      </c>
      <c r="F129" s="75">
        <v>10</v>
      </c>
      <c r="G129" s="65">
        <f t="shared" si="13"/>
        <v>0</v>
      </c>
    </row>
    <row r="130" spans="1:8" ht="15.75" customHeight="1" thickBot="1" x14ac:dyDescent="0.3">
      <c r="A130" s="67" t="s">
        <v>233</v>
      </c>
      <c r="B130" s="68"/>
      <c r="C130" s="68"/>
      <c r="D130" s="68"/>
      <c r="E130" s="68"/>
      <c r="F130" s="68"/>
      <c r="G130" s="69">
        <f>SUM(G128:G129)</f>
        <v>0</v>
      </c>
    </row>
    <row r="131" spans="1:8" ht="12.75" customHeight="1" x14ac:dyDescent="0.25">
      <c r="A131" s="89" t="s">
        <v>295</v>
      </c>
      <c r="B131" s="89"/>
      <c r="C131" s="89"/>
      <c r="D131" s="89"/>
      <c r="E131" s="89"/>
      <c r="F131" s="89"/>
      <c r="G131" s="90">
        <f>G125+G130</f>
        <v>0</v>
      </c>
    </row>
    <row r="132" spans="1:8" ht="29.25" customHeight="1" x14ac:dyDescent="0.25">
      <c r="A132" s="105" t="s">
        <v>264</v>
      </c>
      <c r="B132" s="105"/>
      <c r="C132" s="105"/>
      <c r="D132" s="105"/>
      <c r="E132" s="105"/>
      <c r="F132" s="105"/>
      <c r="G132" s="49"/>
    </row>
    <row r="133" spans="1:8" ht="15" x14ac:dyDescent="0.25">
      <c r="A133" s="105"/>
      <c r="B133" s="105"/>
      <c r="C133" s="105"/>
      <c r="D133" s="105"/>
      <c r="E133" s="105"/>
      <c r="F133" s="105"/>
      <c r="G133" s="49"/>
    </row>
    <row r="134" spans="1:8" ht="15" x14ac:dyDescent="0.25">
      <c r="A134" s="49"/>
      <c r="B134" s="49"/>
      <c r="C134" s="49"/>
      <c r="D134" s="49"/>
      <c r="E134" s="49"/>
      <c r="F134" s="49"/>
      <c r="G134" s="49"/>
    </row>
    <row r="135" spans="1:8" ht="15" x14ac:dyDescent="0.25">
      <c r="A135" s="48" t="s">
        <v>248</v>
      </c>
      <c r="B135" s="49"/>
      <c r="C135" s="49"/>
      <c r="D135" s="49"/>
      <c r="E135" s="49"/>
      <c r="F135" s="49"/>
      <c r="G135" s="49"/>
    </row>
    <row r="136" spans="1:8" ht="36" x14ac:dyDescent="0.25">
      <c r="A136" s="55" t="s">
        <v>215</v>
      </c>
      <c r="B136" s="55" t="s">
        <v>234</v>
      </c>
      <c r="C136" s="55" t="s">
        <v>235</v>
      </c>
      <c r="D136" s="55" t="s">
        <v>217</v>
      </c>
      <c r="E136" s="55" t="s">
        <v>289</v>
      </c>
      <c r="F136" s="55" t="s">
        <v>218</v>
      </c>
      <c r="G136" s="55" t="s">
        <v>301</v>
      </c>
    </row>
    <row r="137" spans="1:8" ht="15" x14ac:dyDescent="0.25">
      <c r="A137" s="13" t="s">
        <v>337</v>
      </c>
      <c r="B137" s="13"/>
      <c r="C137" s="13"/>
      <c r="D137" s="13"/>
      <c r="E137" s="13"/>
      <c r="F137" s="13"/>
      <c r="G137" s="13"/>
    </row>
    <row r="138" spans="1:8" ht="15" x14ac:dyDescent="0.25">
      <c r="A138" s="81" t="s">
        <v>252</v>
      </c>
      <c r="B138" s="58" t="s">
        <v>36</v>
      </c>
      <c r="C138" s="58" t="s">
        <v>236</v>
      </c>
      <c r="D138" s="106">
        <v>45412</v>
      </c>
      <c r="E138" s="42">
        <v>0</v>
      </c>
      <c r="F138" s="113">
        <v>1</v>
      </c>
      <c r="G138" s="65">
        <f t="shared" ref="G138:G149" si="14">E138*F138</f>
        <v>0</v>
      </c>
    </row>
    <row r="139" spans="1:8" ht="15" x14ac:dyDescent="0.25">
      <c r="A139" s="81" t="s">
        <v>253</v>
      </c>
      <c r="B139" s="58" t="s">
        <v>36</v>
      </c>
      <c r="C139" s="58" t="s">
        <v>237</v>
      </c>
      <c r="D139" s="107">
        <v>45412</v>
      </c>
      <c r="E139" s="42">
        <v>0</v>
      </c>
      <c r="F139" s="114">
        <v>1</v>
      </c>
      <c r="G139" s="65">
        <f t="shared" si="14"/>
        <v>0</v>
      </c>
    </row>
    <row r="140" spans="1:8" ht="15" x14ac:dyDescent="0.25">
      <c r="A140" s="81" t="s">
        <v>254</v>
      </c>
      <c r="B140" s="58" t="s">
        <v>36</v>
      </c>
      <c r="C140" s="58" t="s">
        <v>238</v>
      </c>
      <c r="D140" s="107">
        <v>45412</v>
      </c>
      <c r="E140" s="42">
        <v>0</v>
      </c>
      <c r="F140" s="114">
        <v>1</v>
      </c>
      <c r="G140" s="65">
        <f t="shared" si="14"/>
        <v>0</v>
      </c>
    </row>
    <row r="141" spans="1:8" ht="15" x14ac:dyDescent="0.25">
      <c r="A141" s="81" t="s">
        <v>255</v>
      </c>
      <c r="B141" s="58" t="s">
        <v>36</v>
      </c>
      <c r="C141" s="58" t="s">
        <v>239</v>
      </c>
      <c r="D141" s="107">
        <v>45412</v>
      </c>
      <c r="E141" s="42">
        <v>0</v>
      </c>
      <c r="F141" s="114">
        <v>1</v>
      </c>
      <c r="G141" s="65">
        <f t="shared" si="14"/>
        <v>0</v>
      </c>
    </row>
    <row r="142" spans="1:8" ht="15" x14ac:dyDescent="0.25">
      <c r="A142" s="81" t="s">
        <v>256</v>
      </c>
      <c r="B142" s="58" t="s">
        <v>36</v>
      </c>
      <c r="C142" s="108" t="s">
        <v>240</v>
      </c>
      <c r="D142" s="109">
        <v>45412</v>
      </c>
      <c r="E142" s="42">
        <v>0</v>
      </c>
      <c r="F142" s="114">
        <v>1</v>
      </c>
      <c r="G142" s="65">
        <f t="shared" si="14"/>
        <v>0</v>
      </c>
    </row>
    <row r="143" spans="1:8" ht="15" x14ac:dyDescent="0.25">
      <c r="A143" s="81" t="s">
        <v>257</v>
      </c>
      <c r="B143" s="58" t="s">
        <v>36</v>
      </c>
      <c r="C143" s="108" t="s">
        <v>241</v>
      </c>
      <c r="D143" s="109">
        <v>45412</v>
      </c>
      <c r="E143" s="42">
        <v>0</v>
      </c>
      <c r="F143" s="114">
        <v>1</v>
      </c>
      <c r="G143" s="65">
        <f t="shared" si="14"/>
        <v>0</v>
      </c>
    </row>
    <row r="144" spans="1:8" ht="15" x14ac:dyDescent="0.25">
      <c r="A144" s="81" t="s">
        <v>258</v>
      </c>
      <c r="B144" s="58" t="s">
        <v>2</v>
      </c>
      <c r="C144" s="108" t="s">
        <v>242</v>
      </c>
      <c r="D144" s="109">
        <v>45412</v>
      </c>
      <c r="E144" s="42">
        <v>0</v>
      </c>
      <c r="F144" s="114">
        <v>1</v>
      </c>
      <c r="G144" s="65">
        <f t="shared" si="14"/>
        <v>0</v>
      </c>
      <c r="H144" s="47"/>
    </row>
    <row r="145" spans="1:8" ht="15" x14ac:dyDescent="0.25">
      <c r="A145" s="81" t="s">
        <v>259</v>
      </c>
      <c r="B145" s="58" t="s">
        <v>2</v>
      </c>
      <c r="C145" s="110" t="s">
        <v>243</v>
      </c>
      <c r="D145" s="111">
        <v>45412</v>
      </c>
      <c r="E145" s="42">
        <v>0</v>
      </c>
      <c r="F145" s="115">
        <v>1</v>
      </c>
      <c r="G145" s="65">
        <f t="shared" si="14"/>
        <v>0</v>
      </c>
      <c r="H145" s="47"/>
    </row>
    <row r="146" spans="1:8" ht="15" x14ac:dyDescent="0.25">
      <c r="A146" s="81" t="s">
        <v>260</v>
      </c>
      <c r="B146" s="58" t="s">
        <v>2</v>
      </c>
      <c r="C146" s="72" t="s">
        <v>244</v>
      </c>
      <c r="D146" s="107">
        <v>45412</v>
      </c>
      <c r="E146" s="42">
        <v>0</v>
      </c>
      <c r="F146" s="114">
        <v>1</v>
      </c>
      <c r="G146" s="65">
        <f t="shared" si="14"/>
        <v>0</v>
      </c>
      <c r="H146" s="47"/>
    </row>
    <row r="147" spans="1:8" ht="15" x14ac:dyDescent="0.25">
      <c r="A147" s="81" t="s">
        <v>261</v>
      </c>
      <c r="B147" s="58" t="s">
        <v>2</v>
      </c>
      <c r="C147" s="108" t="s">
        <v>245</v>
      </c>
      <c r="D147" s="109">
        <v>45412</v>
      </c>
      <c r="E147" s="42">
        <v>0</v>
      </c>
      <c r="F147" s="114">
        <v>1</v>
      </c>
      <c r="G147" s="65">
        <f t="shared" si="14"/>
        <v>0</v>
      </c>
    </row>
    <row r="148" spans="1:8" ht="15" x14ac:dyDescent="0.25">
      <c r="A148" s="81" t="s">
        <v>262</v>
      </c>
      <c r="B148" s="58" t="s">
        <v>2</v>
      </c>
      <c r="C148" s="72" t="s">
        <v>246</v>
      </c>
      <c r="D148" s="112">
        <v>45412</v>
      </c>
      <c r="E148" s="42">
        <v>0</v>
      </c>
      <c r="F148" s="116">
        <v>1</v>
      </c>
      <c r="G148" s="65">
        <f t="shared" si="14"/>
        <v>0</v>
      </c>
    </row>
    <row r="149" spans="1:8" ht="15.75" thickBot="1" x14ac:dyDescent="0.3">
      <c r="A149" s="81" t="s">
        <v>263</v>
      </c>
      <c r="B149" s="58" t="s">
        <v>2</v>
      </c>
      <c r="C149" s="108" t="s">
        <v>247</v>
      </c>
      <c r="D149" s="109">
        <v>45412</v>
      </c>
      <c r="E149" s="42">
        <v>0</v>
      </c>
      <c r="F149" s="114">
        <v>1</v>
      </c>
      <c r="G149" s="65">
        <f t="shared" si="14"/>
        <v>0</v>
      </c>
    </row>
    <row r="150" spans="1:8" ht="15" x14ac:dyDescent="0.25">
      <c r="A150" s="89" t="s">
        <v>358</v>
      </c>
      <c r="B150" s="89"/>
      <c r="C150" s="89"/>
      <c r="D150" s="89"/>
      <c r="E150" s="89"/>
      <c r="F150" s="89"/>
      <c r="G150" s="90">
        <f>SUM(G138:G149)</f>
        <v>0</v>
      </c>
    </row>
    <row r="151" spans="1:8" ht="15" x14ac:dyDescent="0.25">
      <c r="A151" s="49"/>
      <c r="B151" s="49"/>
      <c r="C151" s="49"/>
      <c r="D151" s="49"/>
      <c r="E151" s="49"/>
      <c r="F151" s="49"/>
      <c r="G151" s="49"/>
    </row>
    <row r="152" spans="1:8" ht="12.75" customHeight="1" x14ac:dyDescent="0.25">
      <c r="A152" s="49"/>
      <c r="B152" s="49"/>
      <c r="C152" s="49"/>
      <c r="D152" s="49"/>
      <c r="E152" s="49"/>
      <c r="F152" s="49"/>
      <c r="G152" s="49"/>
    </row>
    <row r="153" spans="1:8" ht="12.75" customHeight="1" x14ac:dyDescent="0.25">
      <c r="A153" s="48" t="s">
        <v>296</v>
      </c>
      <c r="B153" s="49"/>
      <c r="C153" s="49"/>
      <c r="D153" s="49"/>
      <c r="E153" s="49"/>
      <c r="F153" s="49"/>
      <c r="G153" s="49"/>
    </row>
    <row r="154" spans="1:8" ht="60.75" customHeight="1" x14ac:dyDescent="0.25">
      <c r="A154" s="55" t="s">
        <v>215</v>
      </c>
      <c r="B154" s="55" t="s">
        <v>265</v>
      </c>
      <c r="C154" s="55" t="s">
        <v>266</v>
      </c>
      <c r="D154" s="55" t="s">
        <v>297</v>
      </c>
      <c r="E154" s="55" t="s">
        <v>298</v>
      </c>
      <c r="F154" s="55" t="s">
        <v>300</v>
      </c>
      <c r="G154" s="55" t="s">
        <v>301</v>
      </c>
    </row>
    <row r="155" spans="1:8" ht="14.25" customHeight="1" x14ac:dyDescent="0.25">
      <c r="A155" s="13" t="s">
        <v>269</v>
      </c>
      <c r="B155" s="13"/>
      <c r="C155" s="13"/>
      <c r="D155" s="13"/>
      <c r="E155" s="13"/>
      <c r="F155" s="13"/>
      <c r="G155" s="13"/>
    </row>
    <row r="156" spans="1:8" ht="12.75" customHeight="1" thickBot="1" x14ac:dyDescent="0.3">
      <c r="A156" s="87">
        <v>1</v>
      </c>
      <c r="B156" s="88" t="s">
        <v>268</v>
      </c>
      <c r="C156" s="58" t="s">
        <v>267</v>
      </c>
      <c r="D156" s="59">
        <v>12</v>
      </c>
      <c r="E156" s="42">
        <v>0</v>
      </c>
      <c r="F156" s="75">
        <v>5</v>
      </c>
      <c r="G156" s="65">
        <f>D156*E156*F156</f>
        <v>0</v>
      </c>
    </row>
    <row r="157" spans="1:8" ht="12.75" customHeight="1" x14ac:dyDescent="0.25">
      <c r="A157" s="89" t="s">
        <v>299</v>
      </c>
      <c r="B157" s="89"/>
      <c r="C157" s="89"/>
      <c r="D157" s="89"/>
      <c r="E157" s="89"/>
      <c r="F157" s="89"/>
      <c r="G157" s="90">
        <f>G156</f>
        <v>0</v>
      </c>
    </row>
    <row r="158" spans="1:8" ht="12.75" customHeight="1" x14ac:dyDescent="0.25">
      <c r="A158" s="49"/>
      <c r="B158" s="49"/>
      <c r="C158" s="49"/>
      <c r="D158" s="49"/>
      <c r="E158" s="49"/>
      <c r="F158" s="49"/>
      <c r="G158" s="49"/>
    </row>
    <row r="159" spans="1:8" ht="12.75" customHeight="1" x14ac:dyDescent="0.25">
      <c r="A159" s="49"/>
      <c r="B159" s="49"/>
      <c r="C159" s="49"/>
      <c r="D159" s="49"/>
      <c r="E159" s="49"/>
      <c r="F159" s="49"/>
      <c r="G159" s="49"/>
    </row>
    <row r="160" spans="1:8" ht="12.75" customHeight="1" x14ac:dyDescent="0.25">
      <c r="A160" s="49"/>
      <c r="B160" s="49"/>
      <c r="C160" s="49"/>
      <c r="D160" s="49"/>
      <c r="E160" s="49"/>
      <c r="F160" s="49"/>
      <c r="G160" s="49"/>
    </row>
    <row r="161" spans="1:7" ht="12.75" customHeight="1" x14ac:dyDescent="0.25">
      <c r="A161" s="48" t="s">
        <v>317</v>
      </c>
      <c r="B161" s="49"/>
      <c r="C161" s="49"/>
      <c r="D161" s="49"/>
      <c r="E161" s="49"/>
      <c r="F161" s="49"/>
      <c r="G161" s="49"/>
    </row>
    <row r="162" spans="1:7" ht="54" customHeight="1" x14ac:dyDescent="0.25">
      <c r="A162" s="1" t="s">
        <v>215</v>
      </c>
      <c r="B162" s="1" t="s">
        <v>265</v>
      </c>
      <c r="C162" s="1" t="s">
        <v>216</v>
      </c>
      <c r="D162" s="1" t="s">
        <v>320</v>
      </c>
      <c r="E162" s="1" t="s">
        <v>289</v>
      </c>
      <c r="F162" s="1" t="s">
        <v>218</v>
      </c>
      <c r="G162" s="1" t="s">
        <v>301</v>
      </c>
    </row>
    <row r="163" spans="1:7" ht="12.75" customHeight="1" x14ac:dyDescent="0.25">
      <c r="A163" s="13" t="s">
        <v>302</v>
      </c>
      <c r="B163" s="13"/>
      <c r="C163" s="13"/>
      <c r="D163" s="13"/>
      <c r="E163" s="13"/>
      <c r="F163" s="13"/>
      <c r="G163" s="13"/>
    </row>
    <row r="164" spans="1:7" ht="25.5" customHeight="1" x14ac:dyDescent="0.25">
      <c r="A164" s="2" t="s">
        <v>8</v>
      </c>
      <c r="B164" s="3" t="s">
        <v>303</v>
      </c>
      <c r="C164" s="3" t="s">
        <v>304</v>
      </c>
      <c r="D164" s="4">
        <v>12</v>
      </c>
      <c r="E164" s="42">
        <v>0</v>
      </c>
      <c r="F164" s="4">
        <v>1</v>
      </c>
      <c r="G164" s="5">
        <f>E164*F164</f>
        <v>0</v>
      </c>
    </row>
    <row r="165" spans="1:7" ht="25.5" customHeight="1" x14ac:dyDescent="0.25">
      <c r="A165" s="2" t="s">
        <v>11</v>
      </c>
      <c r="B165" s="3" t="s">
        <v>305</v>
      </c>
      <c r="C165" s="3" t="s">
        <v>306</v>
      </c>
      <c r="D165" s="4">
        <v>12</v>
      </c>
      <c r="E165" s="42">
        <v>0</v>
      </c>
      <c r="F165" s="6">
        <v>11</v>
      </c>
      <c r="G165" s="5">
        <f>E165*F165</f>
        <v>0</v>
      </c>
    </row>
    <row r="166" spans="1:7" ht="23.25" customHeight="1" x14ac:dyDescent="0.25">
      <c r="A166" s="2" t="s">
        <v>14</v>
      </c>
      <c r="B166" s="3" t="s">
        <v>307</v>
      </c>
      <c r="C166" s="3" t="s">
        <v>308</v>
      </c>
      <c r="D166" s="4">
        <v>12</v>
      </c>
      <c r="E166" s="42">
        <v>0</v>
      </c>
      <c r="F166" s="6">
        <v>1</v>
      </c>
      <c r="G166" s="5">
        <f>E166*F166</f>
        <v>0</v>
      </c>
    </row>
    <row r="167" spans="1:7" ht="24" customHeight="1" x14ac:dyDescent="0.25">
      <c r="A167" s="2" t="s">
        <v>17</v>
      </c>
      <c r="B167" s="3" t="s">
        <v>318</v>
      </c>
      <c r="C167" s="3" t="s">
        <v>319</v>
      </c>
      <c r="D167" s="4">
        <v>12</v>
      </c>
      <c r="E167" s="42">
        <v>0</v>
      </c>
      <c r="F167" s="6">
        <v>1</v>
      </c>
      <c r="G167" s="5">
        <f>E167*F167</f>
        <v>0</v>
      </c>
    </row>
    <row r="168" spans="1:7" ht="12.75" customHeight="1" x14ac:dyDescent="0.25">
      <c r="A168" s="23" t="s">
        <v>336</v>
      </c>
      <c r="B168" s="23"/>
      <c r="C168" s="23"/>
      <c r="D168" s="23"/>
      <c r="E168" s="23"/>
      <c r="F168" s="23"/>
      <c r="G168" s="11">
        <f>SUM(G164:G167)</f>
        <v>0</v>
      </c>
    </row>
    <row r="169" spans="1:7" ht="12.75" customHeight="1" x14ac:dyDescent="0.25">
      <c r="A169" s="24" t="s">
        <v>334</v>
      </c>
      <c r="B169" s="24" t="s">
        <v>309</v>
      </c>
      <c r="C169" s="24" t="s">
        <v>310</v>
      </c>
      <c r="D169" s="24">
        <v>12</v>
      </c>
      <c r="E169" s="24">
        <v>798</v>
      </c>
      <c r="F169" s="24">
        <v>3</v>
      </c>
      <c r="G169" s="24">
        <f t="shared" ref="G169:G179" si="15">E169*F169</f>
        <v>2394</v>
      </c>
    </row>
    <row r="170" spans="1:7" ht="12.75" customHeight="1" x14ac:dyDescent="0.25">
      <c r="A170" s="7" t="s">
        <v>41</v>
      </c>
      <c r="B170" s="8" t="s">
        <v>311</v>
      </c>
      <c r="C170" s="8" t="s">
        <v>312</v>
      </c>
      <c r="D170" s="4">
        <v>12</v>
      </c>
      <c r="E170" s="42">
        <v>0</v>
      </c>
      <c r="F170" s="9">
        <v>10</v>
      </c>
      <c r="G170" s="5">
        <f t="shared" si="15"/>
        <v>0</v>
      </c>
    </row>
    <row r="171" spans="1:7" ht="12.75" customHeight="1" x14ac:dyDescent="0.25">
      <c r="A171" s="7" t="s">
        <v>42</v>
      </c>
      <c r="B171" s="8" t="s">
        <v>321</v>
      </c>
      <c r="C171" s="8" t="s">
        <v>328</v>
      </c>
      <c r="D171" s="4">
        <v>12</v>
      </c>
      <c r="E171" s="42">
        <v>0</v>
      </c>
      <c r="F171" s="9">
        <v>20</v>
      </c>
      <c r="G171" s="5">
        <f t="shared" si="15"/>
        <v>0</v>
      </c>
    </row>
    <row r="172" spans="1:7" ht="12.75" customHeight="1" x14ac:dyDescent="0.25">
      <c r="A172" s="7" t="s">
        <v>48</v>
      </c>
      <c r="B172" s="8" t="s">
        <v>313</v>
      </c>
      <c r="C172" s="8" t="s">
        <v>330</v>
      </c>
      <c r="D172" s="4">
        <v>12</v>
      </c>
      <c r="E172" s="42">
        <v>0</v>
      </c>
      <c r="F172" s="9">
        <v>20</v>
      </c>
      <c r="G172" s="5">
        <f t="shared" si="15"/>
        <v>0</v>
      </c>
    </row>
    <row r="173" spans="1:7" ht="12.75" customHeight="1" x14ac:dyDescent="0.25">
      <c r="A173" s="7" t="s">
        <v>49</v>
      </c>
      <c r="B173" s="8" t="s">
        <v>322</v>
      </c>
      <c r="C173" s="8" t="s">
        <v>331</v>
      </c>
      <c r="D173" s="4">
        <v>12</v>
      </c>
      <c r="E173" s="42">
        <v>0</v>
      </c>
      <c r="F173" s="9">
        <v>20</v>
      </c>
      <c r="G173" s="5">
        <f t="shared" si="15"/>
        <v>0</v>
      </c>
    </row>
    <row r="174" spans="1:7" ht="12.75" customHeight="1" x14ac:dyDescent="0.25">
      <c r="A174" s="7" t="s">
        <v>50</v>
      </c>
      <c r="B174" s="8" t="s">
        <v>314</v>
      </c>
      <c r="C174" s="8" t="s">
        <v>332</v>
      </c>
      <c r="D174" s="4">
        <v>12</v>
      </c>
      <c r="E174" s="42">
        <v>0</v>
      </c>
      <c r="F174" s="9">
        <v>20</v>
      </c>
      <c r="G174" s="5">
        <f t="shared" si="15"/>
        <v>0</v>
      </c>
    </row>
    <row r="175" spans="1:7" ht="12.75" customHeight="1" x14ac:dyDescent="0.25">
      <c r="A175" s="7" t="s">
        <v>51</v>
      </c>
      <c r="B175" s="8" t="s">
        <v>315</v>
      </c>
      <c r="C175" s="8" t="s">
        <v>329</v>
      </c>
      <c r="D175" s="4">
        <v>12</v>
      </c>
      <c r="E175" s="42">
        <v>0</v>
      </c>
      <c r="F175" s="9">
        <v>20</v>
      </c>
      <c r="G175" s="5">
        <f t="shared" si="15"/>
        <v>0</v>
      </c>
    </row>
    <row r="176" spans="1:7" ht="12.75" customHeight="1" x14ac:dyDescent="0.25">
      <c r="A176" s="7" t="s">
        <v>54</v>
      </c>
      <c r="B176" s="8" t="s">
        <v>316</v>
      </c>
      <c r="C176" s="8" t="s">
        <v>333</v>
      </c>
      <c r="D176" s="4">
        <v>12</v>
      </c>
      <c r="E176" s="42">
        <v>0</v>
      </c>
      <c r="F176" s="9">
        <v>4</v>
      </c>
      <c r="G176" s="5">
        <f t="shared" si="15"/>
        <v>0</v>
      </c>
    </row>
    <row r="177" spans="1:7" ht="27" customHeight="1" x14ac:dyDescent="0.25">
      <c r="A177" s="7" t="s">
        <v>57</v>
      </c>
      <c r="B177" s="10" t="s">
        <v>323</v>
      </c>
      <c r="C177" s="3" t="s">
        <v>231</v>
      </c>
      <c r="D177" s="4">
        <v>12</v>
      </c>
      <c r="E177" s="42">
        <v>0</v>
      </c>
      <c r="F177" s="6">
        <v>20</v>
      </c>
      <c r="G177" s="5">
        <f t="shared" si="15"/>
        <v>0</v>
      </c>
    </row>
    <row r="178" spans="1:7" ht="27" customHeight="1" x14ac:dyDescent="0.25">
      <c r="A178" s="7" t="s">
        <v>60</v>
      </c>
      <c r="B178" s="10" t="s">
        <v>324</v>
      </c>
      <c r="C178" s="3" t="s">
        <v>325</v>
      </c>
      <c r="D178" s="4">
        <v>12</v>
      </c>
      <c r="E178" s="42">
        <v>0</v>
      </c>
      <c r="F178" s="6">
        <v>20</v>
      </c>
      <c r="G178" s="5">
        <f t="shared" si="15"/>
        <v>0</v>
      </c>
    </row>
    <row r="179" spans="1:7" ht="30.75" customHeight="1" x14ac:dyDescent="0.25">
      <c r="A179" s="117" t="s">
        <v>63</v>
      </c>
      <c r="B179" s="117" t="s">
        <v>326</v>
      </c>
      <c r="C179" s="117" t="s">
        <v>327</v>
      </c>
      <c r="D179" s="4">
        <v>12</v>
      </c>
      <c r="E179" s="42">
        <v>0</v>
      </c>
      <c r="F179" s="6">
        <v>10</v>
      </c>
      <c r="G179" s="5">
        <f t="shared" si="15"/>
        <v>0</v>
      </c>
    </row>
    <row r="180" spans="1:7" ht="12.75" customHeight="1" thickBot="1" x14ac:dyDescent="0.3">
      <c r="A180" s="23" t="s">
        <v>335</v>
      </c>
      <c r="B180" s="23"/>
      <c r="C180" s="23"/>
      <c r="D180" s="23"/>
      <c r="E180" s="23"/>
      <c r="F180" s="23"/>
      <c r="G180" s="12">
        <f>SUM(G170:G179)</f>
        <v>0</v>
      </c>
    </row>
    <row r="181" spans="1:7" ht="12.75" customHeight="1" x14ac:dyDescent="0.25">
      <c r="A181" s="89" t="s">
        <v>356</v>
      </c>
      <c r="B181" s="89"/>
      <c r="C181" s="89"/>
      <c r="D181" s="89"/>
      <c r="E181" s="89"/>
      <c r="F181" s="89"/>
      <c r="G181" s="90">
        <f>G168+G180</f>
        <v>0</v>
      </c>
    </row>
    <row r="182" spans="1:7" ht="12.75" customHeight="1" x14ac:dyDescent="0.25">
      <c r="A182" s="49"/>
      <c r="B182" s="49"/>
      <c r="C182" s="49"/>
      <c r="D182" s="49"/>
      <c r="E182" s="49"/>
      <c r="F182" s="49"/>
      <c r="G182" s="49"/>
    </row>
    <row r="183" spans="1:7" ht="12.75" customHeight="1" x14ac:dyDescent="0.25">
      <c r="A183" s="49"/>
      <c r="B183" s="49"/>
      <c r="C183" s="49"/>
      <c r="D183" s="49"/>
      <c r="E183" s="49"/>
      <c r="F183" s="49"/>
      <c r="G183" s="49"/>
    </row>
    <row r="184" spans="1:7" ht="12.75" customHeight="1" x14ac:dyDescent="0.25">
      <c r="A184" s="48" t="s">
        <v>355</v>
      </c>
      <c r="B184" s="49"/>
      <c r="C184" s="49"/>
      <c r="D184" s="49"/>
      <c r="E184" s="49"/>
      <c r="F184" s="49"/>
      <c r="G184" s="49"/>
    </row>
    <row r="185" spans="1:7" ht="39.75" customHeight="1" x14ac:dyDescent="0.25">
      <c r="A185" s="1" t="s">
        <v>215</v>
      </c>
      <c r="B185" s="1" t="s">
        <v>265</v>
      </c>
      <c r="C185" s="19" t="s">
        <v>216</v>
      </c>
      <c r="D185" s="20"/>
      <c r="E185" s="1" t="s">
        <v>289</v>
      </c>
      <c r="F185" s="1" t="s">
        <v>218</v>
      </c>
      <c r="G185" s="1" t="s">
        <v>301</v>
      </c>
    </row>
    <row r="186" spans="1:7" ht="12.75" customHeight="1" x14ac:dyDescent="0.25">
      <c r="A186" s="13" t="s">
        <v>354</v>
      </c>
      <c r="B186" s="13"/>
      <c r="C186" s="13"/>
      <c r="D186" s="13"/>
      <c r="E186" s="13"/>
      <c r="F186" s="13"/>
      <c r="G186" s="13"/>
    </row>
    <row r="187" spans="1:7" ht="60.75" customHeight="1" thickBot="1" x14ac:dyDescent="0.3">
      <c r="A187" s="2" t="s">
        <v>8</v>
      </c>
      <c r="B187" s="3" t="s">
        <v>352</v>
      </c>
      <c r="C187" s="21" t="s">
        <v>353</v>
      </c>
      <c r="D187" s="22"/>
      <c r="E187" s="42">
        <v>0</v>
      </c>
      <c r="F187" s="4">
        <v>140</v>
      </c>
      <c r="G187" s="5">
        <f>E187*F187</f>
        <v>0</v>
      </c>
    </row>
    <row r="188" spans="1:7" ht="12.75" customHeight="1" x14ac:dyDescent="0.25">
      <c r="A188" s="89" t="s">
        <v>357</v>
      </c>
      <c r="B188" s="89"/>
      <c r="C188" s="89"/>
      <c r="D188" s="89"/>
      <c r="E188" s="89"/>
      <c r="F188" s="89"/>
      <c r="G188" s="90">
        <f>G187</f>
        <v>0</v>
      </c>
    </row>
    <row r="189" spans="1:7" ht="12.75" customHeight="1" x14ac:dyDescent="0.25">
      <c r="A189" s="49"/>
      <c r="B189" s="49"/>
      <c r="C189" s="49"/>
      <c r="D189" s="49"/>
      <c r="E189" s="49"/>
      <c r="F189" s="49"/>
      <c r="G189" s="49"/>
    </row>
    <row r="190" spans="1:7" ht="12.75" customHeight="1" x14ac:dyDescent="0.25">
      <c r="A190" s="49"/>
      <c r="B190" s="49"/>
      <c r="C190" s="49"/>
      <c r="D190" s="49"/>
      <c r="E190" s="49"/>
      <c r="F190" s="49"/>
      <c r="G190" s="49"/>
    </row>
    <row r="191" spans="1:7" ht="12.75" customHeight="1" x14ac:dyDescent="0.25">
      <c r="A191" s="49"/>
      <c r="B191" s="49"/>
      <c r="C191" s="49"/>
      <c r="D191" s="49"/>
      <c r="E191" s="49"/>
      <c r="F191" s="49"/>
      <c r="G191" s="49"/>
    </row>
    <row r="192" spans="1:7" ht="18.75" customHeight="1" x14ac:dyDescent="0.3">
      <c r="A192" s="118" t="s">
        <v>359</v>
      </c>
      <c r="B192" s="118"/>
      <c r="C192" s="118"/>
      <c r="D192" s="118"/>
      <c r="E192" s="118"/>
      <c r="F192" s="118"/>
      <c r="G192" s="119">
        <f>G116+G131+G150+G157+G181+G188</f>
        <v>0</v>
      </c>
    </row>
    <row r="193" spans="1:7" ht="12.75" customHeight="1" x14ac:dyDescent="0.25">
      <c r="A193" s="49"/>
      <c r="B193" s="49"/>
      <c r="C193" s="49"/>
      <c r="D193" s="49"/>
      <c r="E193" s="49"/>
      <c r="F193" s="49"/>
      <c r="G193" s="49"/>
    </row>
    <row r="194" spans="1:7" ht="12.75" customHeight="1" x14ac:dyDescent="0.25">
      <c r="A194" s="49"/>
      <c r="B194" s="49"/>
      <c r="C194" s="49"/>
      <c r="D194" s="49"/>
      <c r="E194" s="49"/>
      <c r="F194" s="49"/>
      <c r="G194" s="49"/>
    </row>
    <row r="195" spans="1:7" ht="12.75" customHeight="1" x14ac:dyDescent="0.25">
      <c r="A195" s="49"/>
      <c r="B195" s="49"/>
      <c r="C195" s="49"/>
      <c r="D195" s="49"/>
      <c r="E195" s="49"/>
      <c r="F195" s="49"/>
      <c r="G195" s="49"/>
    </row>
    <row r="196" spans="1:7" ht="12.75" customHeight="1" x14ac:dyDescent="0.25">
      <c r="A196" s="49"/>
      <c r="B196" s="49"/>
      <c r="C196" s="49"/>
      <c r="D196" s="49"/>
      <c r="E196" s="49"/>
      <c r="F196" s="49"/>
      <c r="G196" s="49"/>
    </row>
    <row r="197" spans="1:7" ht="12.75" customHeight="1" x14ac:dyDescent="0.25">
      <c r="A197" s="49"/>
      <c r="B197" s="49"/>
      <c r="C197" s="49"/>
      <c r="D197" s="49"/>
      <c r="E197" s="49"/>
      <c r="F197" s="49"/>
      <c r="G197" s="49"/>
    </row>
    <row r="198" spans="1:7" ht="12.75" customHeight="1" x14ac:dyDescent="0.25">
      <c r="A198" s="49"/>
      <c r="B198" s="49"/>
      <c r="C198" s="49"/>
      <c r="D198" s="49"/>
      <c r="E198" s="49"/>
      <c r="F198" s="49"/>
      <c r="G198" s="49"/>
    </row>
    <row r="199" spans="1:7" ht="12.75" customHeight="1" x14ac:dyDescent="0.25">
      <c r="A199" s="49"/>
      <c r="B199" s="49"/>
      <c r="C199" s="49"/>
      <c r="D199" s="49"/>
      <c r="E199" s="49"/>
      <c r="F199" s="49"/>
      <c r="G199" s="49"/>
    </row>
    <row r="200" spans="1:7" ht="12.75" customHeight="1" x14ac:dyDescent="0.25">
      <c r="A200" s="49"/>
      <c r="B200" s="49"/>
      <c r="C200" s="49"/>
      <c r="D200" s="49"/>
      <c r="E200" s="49"/>
      <c r="F200" s="49"/>
      <c r="G200" s="49"/>
    </row>
    <row r="201" spans="1:7" ht="12.75" customHeight="1" x14ac:dyDescent="0.25">
      <c r="A201" s="49"/>
      <c r="B201" s="49"/>
      <c r="C201" s="49"/>
      <c r="D201" s="49"/>
      <c r="E201" s="49"/>
      <c r="F201" s="49"/>
      <c r="G201" s="49"/>
    </row>
    <row r="202" spans="1:7" ht="12.75" customHeight="1" x14ac:dyDescent="0.25">
      <c r="A202" s="49"/>
      <c r="B202" s="49"/>
      <c r="C202" s="49"/>
      <c r="D202" s="49"/>
      <c r="E202" s="49"/>
      <c r="F202" s="49"/>
      <c r="G202" s="49"/>
    </row>
    <row r="203" spans="1:7" ht="12.75" customHeight="1" x14ac:dyDescent="0.25">
      <c r="A203" s="49"/>
      <c r="B203" s="49"/>
      <c r="C203" s="49"/>
      <c r="D203" s="49"/>
      <c r="E203" s="49"/>
      <c r="F203" s="49"/>
      <c r="G203" s="49"/>
    </row>
    <row r="204" spans="1:7" ht="12.75" customHeight="1" x14ac:dyDescent="0.25">
      <c r="A204" s="49"/>
      <c r="B204" s="49"/>
      <c r="C204" s="49"/>
      <c r="D204" s="49"/>
      <c r="E204" s="49"/>
      <c r="F204" s="49"/>
      <c r="G204" s="49"/>
    </row>
    <row r="205" spans="1:7" ht="12.75" customHeight="1" x14ac:dyDescent="0.25">
      <c r="A205" s="49"/>
      <c r="B205" s="49"/>
      <c r="C205" s="49"/>
      <c r="D205" s="49"/>
      <c r="E205" s="49"/>
      <c r="F205" s="49"/>
      <c r="G205" s="49"/>
    </row>
    <row r="206" spans="1:7" ht="12.75" customHeight="1" x14ac:dyDescent="0.25">
      <c r="A206" s="49"/>
      <c r="B206" s="49"/>
      <c r="C206" s="49"/>
      <c r="D206" s="49"/>
      <c r="E206" s="49"/>
      <c r="F206" s="49"/>
      <c r="G206" s="49"/>
    </row>
    <row r="207" spans="1:7" ht="12.75" customHeight="1" x14ac:dyDescent="0.25">
      <c r="A207" s="49"/>
      <c r="B207" s="49"/>
      <c r="C207" s="49"/>
      <c r="D207" s="49"/>
      <c r="E207" s="49"/>
      <c r="F207" s="49"/>
      <c r="G207" s="49"/>
    </row>
    <row r="208" spans="1:7" ht="12.75" customHeight="1" x14ac:dyDescent="0.25">
      <c r="A208" s="49"/>
      <c r="B208" s="49"/>
      <c r="C208" s="49"/>
      <c r="D208" s="49"/>
      <c r="E208" s="49"/>
      <c r="F208" s="49"/>
      <c r="G208" s="49"/>
    </row>
    <row r="209" spans="1:7" ht="12.75" customHeight="1" x14ac:dyDescent="0.25">
      <c r="A209" s="49"/>
      <c r="B209" s="49"/>
      <c r="C209" s="49"/>
      <c r="D209" s="49"/>
      <c r="E209" s="49"/>
      <c r="F209" s="49"/>
      <c r="G209" s="49"/>
    </row>
    <row r="210" spans="1:7" ht="12.75" customHeight="1" x14ac:dyDescent="0.25">
      <c r="A210" s="49"/>
      <c r="B210" s="49"/>
      <c r="C210" s="49"/>
      <c r="D210" s="49"/>
      <c r="E210" s="49"/>
      <c r="F210" s="49"/>
      <c r="G210" s="49"/>
    </row>
  </sheetData>
  <sheetProtection algorithmName="SHA-512" hashValue="80Omu+cMInh0zHgYEVdMD3w2BIKLrCjm5PnIUuYsTX2qA8YUVQ9PB1tlM3QhPscL4TXUAnZcTaTMzMDd6ZGdfg==" saltValue="ETFL4oJrF90Yz6w9NACAIg==" spinCount="100000" sheet="1" objects="1" scenarios="1"/>
  <mergeCells count="46">
    <mergeCell ref="A188:F188"/>
    <mergeCell ref="A150:F150"/>
    <mergeCell ref="A192:F192"/>
    <mergeCell ref="A111:G111"/>
    <mergeCell ref="A186:G186"/>
    <mergeCell ref="C185:D185"/>
    <mergeCell ref="C187:D187"/>
    <mergeCell ref="A181:F181"/>
    <mergeCell ref="A180:F180"/>
    <mergeCell ref="A155:G155"/>
    <mergeCell ref="A137:G137"/>
    <mergeCell ref="A121:G121"/>
    <mergeCell ref="A126:G126"/>
    <mergeCell ref="A168:F168"/>
    <mergeCell ref="A169:G169"/>
    <mergeCell ref="A115:F115"/>
    <mergeCell ref="A8:G8"/>
    <mergeCell ref="A21:G21"/>
    <mergeCell ref="A36:G36"/>
    <mergeCell ref="A46:G46"/>
    <mergeCell ref="A64:G64"/>
    <mergeCell ref="A90:F90"/>
    <mergeCell ref="A110:F110"/>
    <mergeCell ref="A66:G66"/>
    <mergeCell ref="A68:G68"/>
    <mergeCell ref="A71:G71"/>
    <mergeCell ref="A73:G73"/>
    <mergeCell ref="A82:G82"/>
    <mergeCell ref="A84:G84"/>
    <mergeCell ref="A91:G91"/>
    <mergeCell ref="A132:F133"/>
    <mergeCell ref="A157:F157"/>
    <mergeCell ref="A163:G163"/>
    <mergeCell ref="A2:G2"/>
    <mergeCell ref="A58:G58"/>
    <mergeCell ref="D127:G127"/>
    <mergeCell ref="D122:G122"/>
    <mergeCell ref="A20:F20"/>
    <mergeCell ref="A35:F35"/>
    <mergeCell ref="A116:F116"/>
    <mergeCell ref="A131:F131"/>
    <mergeCell ref="A125:F125"/>
    <mergeCell ref="A130:F130"/>
    <mergeCell ref="A45:F45"/>
    <mergeCell ref="A57:F57"/>
    <mergeCell ref="A63:F63"/>
  </mergeCells>
  <printOptions horizontalCentered="1"/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Marcińczak Robert</cp:lastModifiedBy>
  <cp:lastPrinted>2022-03-16T12:10:02Z</cp:lastPrinted>
  <dcterms:created xsi:type="dcterms:W3CDTF">2022-02-01T11:55:16Z</dcterms:created>
  <dcterms:modified xsi:type="dcterms:W3CDTF">2022-05-24T07:57:48Z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etDate">
    <vt:lpwstr>2022-02-01T11:55:39Z</vt:lpwstr>
  </property>
  <property fmtid="{D5CDD505-2E9C-101B-9397-08002B2CF9AE}" pid="4" name="MSIP_Label_3a23c400-78e7-4d42-982d-273adef68ef9_Method">
    <vt:lpwstr>Standard</vt:lpwstr>
  </property>
  <property fmtid="{D5CDD505-2E9C-101B-9397-08002B2CF9AE}" pid="5" name="MSIP_Label_3a23c400-78e7-4d42-982d-273adef68ef9_Name">
    <vt:lpwstr>3a23c400-78e7-4d42-982d-273adef68ef9</vt:lpwstr>
  </property>
  <property fmtid="{D5CDD505-2E9C-101B-9397-08002B2CF9AE}" pid="6" name="MSIP_Label_3a23c400-78e7-4d42-982d-273adef68ef9_SiteId">
    <vt:lpwstr>7fe14ab6-8f5d-4139-84bf-cd8aed0ee6b9</vt:lpwstr>
  </property>
  <property fmtid="{D5CDD505-2E9C-101B-9397-08002B2CF9AE}" pid="7" name="MSIP_Label_3a23c400-78e7-4d42-982d-273adef68ef9_ActionId">
    <vt:lpwstr>2197a476-9a0c-46e4-b541-a7af5751aa3b</vt:lpwstr>
  </property>
  <property fmtid="{D5CDD505-2E9C-101B-9397-08002B2CF9AE}" pid="8" name="MSIP_Label_3a23c400-78e7-4d42-982d-273adef68ef9_ContentBits">
    <vt:lpwstr>0</vt:lpwstr>
  </property>
</Properties>
</file>